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ff Pospisil\Downloads\"/>
    </mc:Choice>
  </mc:AlternateContent>
  <xr:revisionPtr revIDLastSave="0" documentId="13_ncr:1_{80CDD9F5-B998-41A5-81F9-D4B530FA4131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Guidelines" sheetId="1" r:id="rId1"/>
    <sheet name="Consolidate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" l="1"/>
  <c r="C31" i="2"/>
  <c r="C30" i="2"/>
  <c r="C29" i="2"/>
  <c r="D28" i="2"/>
  <c r="C28" i="2"/>
  <c r="C27" i="2"/>
  <c r="C26" i="2"/>
  <c r="C25" i="2"/>
  <c r="C23" i="2"/>
  <c r="C22" i="2"/>
  <c r="D20" i="2"/>
  <c r="C20" i="2"/>
  <c r="C9" i="2"/>
  <c r="C8" i="2"/>
  <c r="C7" i="2"/>
  <c r="C6" i="2"/>
  <c r="D5" i="2"/>
  <c r="E5" i="2"/>
  <c r="C5" i="2"/>
  <c r="B32" i="2"/>
  <c r="B31" i="2"/>
  <c r="B30" i="2"/>
  <c r="B29" i="2"/>
  <c r="B28" i="2"/>
  <c r="B27" i="2"/>
  <c r="B26" i="2"/>
  <c r="B25" i="2"/>
  <c r="B23" i="2"/>
  <c r="B22" i="2"/>
  <c r="B20" i="2"/>
  <c r="B6" i="2"/>
  <c r="B7" i="2"/>
  <c r="B8" i="2"/>
  <c r="B9" i="2"/>
  <c r="B5" i="2"/>
  <c r="B15" i="2" s="1"/>
  <c r="M100" i="2"/>
  <c r="L100" i="2"/>
  <c r="K100" i="2"/>
  <c r="J100" i="2"/>
  <c r="I100" i="2"/>
  <c r="H100" i="2"/>
  <c r="G100" i="2"/>
  <c r="F100" i="2"/>
  <c r="E100" i="2"/>
  <c r="D100" i="2"/>
  <c r="C100" i="2"/>
  <c r="B100" i="2"/>
  <c r="M18" i="2"/>
  <c r="L18" i="2"/>
  <c r="K18" i="2"/>
  <c r="J18" i="2"/>
  <c r="I18" i="2"/>
  <c r="H18" i="2"/>
  <c r="G18" i="2"/>
  <c r="F18" i="2"/>
  <c r="E18" i="2"/>
  <c r="D18" i="2"/>
  <c r="C18" i="2"/>
  <c r="B18" i="2"/>
  <c r="F28" i="2" l="1"/>
  <c r="D32" i="2"/>
  <c r="E28" i="2"/>
  <c r="E27" i="2"/>
  <c r="F27" i="2" s="1"/>
  <c r="D25" i="2"/>
  <c r="E25" i="2"/>
  <c r="D30" i="2"/>
  <c r="D27" i="2"/>
  <c r="D26" i="2"/>
  <c r="D31" i="2"/>
  <c r="F25" i="2"/>
  <c r="D29" i="2"/>
  <c r="D97" i="2"/>
  <c r="D23" i="2"/>
  <c r="D22" i="2"/>
  <c r="E23" i="2"/>
  <c r="C97" i="2"/>
  <c r="E20" i="2"/>
  <c r="E9" i="2"/>
  <c r="D9" i="2"/>
  <c r="D8" i="2"/>
  <c r="E8" i="2"/>
  <c r="D7" i="2"/>
  <c r="E7" i="2"/>
  <c r="D6" i="2"/>
  <c r="G5" i="2"/>
  <c r="F5" i="2"/>
  <c r="C15" i="2"/>
  <c r="B97" i="2"/>
  <c r="H28" i="2" l="1"/>
  <c r="G28" i="2"/>
  <c r="E29" i="2"/>
  <c r="E31" i="2"/>
  <c r="G27" i="2"/>
  <c r="E26" i="2"/>
  <c r="E30" i="2"/>
  <c r="F30" i="2" s="1"/>
  <c r="E32" i="2"/>
  <c r="G25" i="2"/>
  <c r="E22" i="2"/>
  <c r="F22" i="2" s="1"/>
  <c r="G23" i="2"/>
  <c r="F23" i="2"/>
  <c r="H23" i="2" s="1"/>
  <c r="G20" i="2"/>
  <c r="F20" i="2"/>
  <c r="F9" i="2"/>
  <c r="G9" i="2"/>
  <c r="H9" i="2" s="1"/>
  <c r="G8" i="2"/>
  <c r="F8" i="2"/>
  <c r="F7" i="2"/>
  <c r="G7" i="2"/>
  <c r="E6" i="2"/>
  <c r="J5" i="2"/>
  <c r="K5" i="2" s="1"/>
  <c r="H5" i="2"/>
  <c r="I5" i="2" s="1"/>
  <c r="E15" i="2"/>
  <c r="D15" i="2"/>
  <c r="I25" i="2" l="1"/>
  <c r="G30" i="2"/>
  <c r="I28" i="2"/>
  <c r="J28" i="2" s="1"/>
  <c r="F29" i="2"/>
  <c r="H27" i="2"/>
  <c r="G32" i="2"/>
  <c r="F32" i="2"/>
  <c r="F31" i="2"/>
  <c r="G31" i="2" s="1"/>
  <c r="F26" i="2"/>
  <c r="E97" i="2"/>
  <c r="H25" i="2"/>
  <c r="I23" i="2"/>
  <c r="H22" i="2"/>
  <c r="J22" i="2"/>
  <c r="G22" i="2"/>
  <c r="I22" i="2"/>
  <c r="I20" i="2"/>
  <c r="H20" i="2"/>
  <c r="I9" i="2"/>
  <c r="K9" i="2" s="1"/>
  <c r="J9" i="2"/>
  <c r="L9" i="2" s="1"/>
  <c r="H8" i="2"/>
  <c r="I8" i="2" s="1"/>
  <c r="I7" i="2"/>
  <c r="H7" i="2"/>
  <c r="F6" i="2"/>
  <c r="L5" i="2"/>
  <c r="M5" i="2" s="1"/>
  <c r="O28" i="2" l="1"/>
  <c r="P28" i="2" s="1"/>
  <c r="K28" i="2"/>
  <c r="L28" i="2"/>
  <c r="M28" i="2" s="1"/>
  <c r="H31" i="2"/>
  <c r="H32" i="2"/>
  <c r="I32" i="2" s="1"/>
  <c r="J32" i="2" s="1"/>
  <c r="G26" i="2"/>
  <c r="G29" i="2"/>
  <c r="F97" i="2"/>
  <c r="I27" i="2"/>
  <c r="I31" i="2"/>
  <c r="J25" i="2"/>
  <c r="K25" i="2"/>
  <c r="L25" i="2" s="1"/>
  <c r="H30" i="2"/>
  <c r="I30" i="2" s="1"/>
  <c r="L22" i="2"/>
  <c r="K22" i="2"/>
  <c r="M22" i="2" s="1"/>
  <c r="J23" i="2"/>
  <c r="J20" i="2"/>
  <c r="M9" i="2"/>
  <c r="O9" i="2"/>
  <c r="P9" i="2" s="1"/>
  <c r="J8" i="2"/>
  <c r="K8" i="2" s="1"/>
  <c r="L8" i="2" s="1"/>
  <c r="M8" i="2" s="1"/>
  <c r="J7" i="2"/>
  <c r="F15" i="2"/>
  <c r="G6" i="2"/>
  <c r="G15" i="2" s="1"/>
  <c r="H29" i="2" l="1"/>
  <c r="I29" i="2"/>
  <c r="J29" i="2"/>
  <c r="K29" i="2" s="1"/>
  <c r="J31" i="2"/>
  <c r="K31" i="2" s="1"/>
  <c r="L31" i="2" s="1"/>
  <c r="M31" i="2" s="1"/>
  <c r="G97" i="2"/>
  <c r="H26" i="2"/>
  <c r="J30" i="2"/>
  <c r="K30" i="2" s="1"/>
  <c r="M25" i="2"/>
  <c r="O25" i="2" s="1"/>
  <c r="P25" i="2" s="1"/>
  <c r="J27" i="2"/>
  <c r="K27" i="2" s="1"/>
  <c r="L27" i="2" s="1"/>
  <c r="K32" i="2"/>
  <c r="L32" i="2" s="1"/>
  <c r="K23" i="2"/>
  <c r="L23" i="2" s="1"/>
  <c r="M23" i="2" s="1"/>
  <c r="O22" i="2"/>
  <c r="P22" i="2" s="1"/>
  <c r="K20" i="2"/>
  <c r="K7" i="2"/>
  <c r="L7" i="2" s="1"/>
  <c r="M7" i="2" s="1"/>
  <c r="H6" i="2"/>
  <c r="O8" i="2"/>
  <c r="P8" i="2" s="1"/>
  <c r="M32" i="2" l="1"/>
  <c r="O32" i="2"/>
  <c r="P32" i="2" s="1"/>
  <c r="L30" i="2"/>
  <c r="M30" i="2" s="1"/>
  <c r="O30" i="2" s="1"/>
  <c r="P30" i="2" s="1"/>
  <c r="M27" i="2"/>
  <c r="O27" i="2" s="1"/>
  <c r="P27" i="2" s="1"/>
  <c r="O31" i="2"/>
  <c r="P31" i="2" s="1"/>
  <c r="H97" i="2"/>
  <c r="J26" i="2"/>
  <c r="L29" i="2"/>
  <c r="I26" i="2"/>
  <c r="M29" i="2"/>
  <c r="O29" i="2" s="1"/>
  <c r="P29" i="2" s="1"/>
  <c r="O23" i="2"/>
  <c r="P23" i="2" s="1"/>
  <c r="L20" i="2"/>
  <c r="I6" i="2"/>
  <c r="H15" i="2"/>
  <c r="O5" i="2"/>
  <c r="P5" i="2" s="1"/>
  <c r="K26" i="2" l="1"/>
  <c r="K97" i="2" s="1"/>
  <c r="J97" i="2"/>
  <c r="I97" i="2"/>
  <c r="L26" i="2"/>
  <c r="M26" i="2" s="1"/>
  <c r="O26" i="2" s="1"/>
  <c r="P26" i="2" s="1"/>
  <c r="M20" i="2"/>
  <c r="J6" i="2"/>
  <c r="I15" i="2"/>
  <c r="L97" i="2" l="1"/>
  <c r="M97" i="2"/>
  <c r="O20" i="2"/>
  <c r="P20" i="2" s="1"/>
  <c r="J15" i="2"/>
  <c r="K6" i="2"/>
  <c r="O7" i="2"/>
  <c r="P7" i="2" s="1"/>
  <c r="L6" i="2" l="1"/>
  <c r="K15" i="2"/>
  <c r="M6" i="2" l="1"/>
  <c r="L15" i="2"/>
  <c r="M15" i="2" l="1"/>
  <c r="O6" i="2"/>
  <c r="P6" i="2" s="1"/>
</calcChain>
</file>

<file path=xl/sharedStrings.xml><?xml version="1.0" encoding="utf-8"?>
<sst xmlns="http://schemas.openxmlformats.org/spreadsheetml/2006/main" count="130" uniqueCount="130">
  <si>
    <t>Company name</t>
  </si>
  <si>
    <t>Upper Midwest Global Methodist Church</t>
  </si>
  <si>
    <t>Budget name</t>
  </si>
  <si>
    <t>Budget_FY24_P&amp;L</t>
  </si>
  <si>
    <t>Budget type</t>
  </si>
  <si>
    <t>Profit and loss</t>
  </si>
  <si>
    <t>Period</t>
  </si>
  <si>
    <t>FY 2024 (Jan 2024 - Dec 2024)</t>
  </si>
  <si>
    <t>Use this template to get your data into a format QuickBooks understands.</t>
  </si>
  <si>
    <t xml:space="preserve"> QuickBooks uses the budget details on this sheet to read budget type, timeline, categories, and so on. When you update this info and save the budget with a new name and budgeting period, you're creating a new budget.</t>
  </si>
  <si>
    <t>* Do not change the sheet names.</t>
  </si>
  <si>
    <t>* Do not change the row or column labels. Rows with invalid entries will be ignored during upload.</t>
  </si>
  <si>
    <t>* Leave unwanted columns or rows blank. You can edit the budget in QuickBooks once the upload is complete.</t>
  </si>
  <si>
    <t>* Add columns only at the end and not in between.</t>
  </si>
  <si>
    <t>* You can add or remove rows as needed.</t>
  </si>
  <si>
    <t>* The accounts you see in the template are taken from the company chart of accounts to which you want to import your budget.</t>
  </si>
  <si>
    <t>* You can format the template, rename your budget, and add in numbers and formulas.</t>
  </si>
  <si>
    <t>* Enter cell values only between -99,999,999,999 and +99,999,999,999</t>
  </si>
  <si>
    <t>Consolidated</t>
  </si>
  <si>
    <t>Accounts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</si>
  <si>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</si>
  <si>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</si>
  <si>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</si>
  <si>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</si>
  <si>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</si>
  <si>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</si>
  <si>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</si>
  <si>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</si>
  <si>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</si>
  <si>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</si>
  <si>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</si>
  <si>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</si>
  <si>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Income</t>
  </si>
  <si>
    <t xml:space="preserve">   4000 Donations</t>
  </si>
  <si>
    <t xml:space="preserve">      4010 From Individuals</t>
  </si>
  <si>
    <t xml:space="preserve">      4020 From Churches</t>
  </si>
  <si>
    <t xml:space="preserve">      4040 In-kind donations</t>
  </si>
  <si>
    <t xml:space="preserve">   4099 Interest</t>
  </si>
  <si>
    <t xml:space="preserve">   4190 Connectional Funding</t>
  </si>
  <si>
    <t xml:space="preserve">   4200 Investment income</t>
  </si>
  <si>
    <t xml:space="preserve">   Billable Expenditure Revenue</t>
  </si>
  <si>
    <t xml:space="preserve">   Sales of Product Revenue</t>
  </si>
  <si>
    <t xml:space="preserve">   Unapplied Cash Payment Revenue</t>
  </si>
  <si>
    <t xml:space="preserve">   Uncategorized Income</t>
  </si>
  <si>
    <t>Total Income</t>
  </si>
  <si>
    <t>Cost of Goods Sold</t>
  </si>
  <si>
    <t xml:space="preserve">   Cost of Goods Sold</t>
  </si>
  <si>
    <t>Total Cost of Goods Sold</t>
  </si>
  <si>
    <t>Expense</t>
  </si>
  <si>
    <t xml:space="preserve">   5000 Tithe</t>
  </si>
  <si>
    <t xml:space="preserve">   5010 Leadership Council</t>
  </si>
  <si>
    <t xml:space="preserve">      5015 Travel</t>
  </si>
  <si>
    <t xml:space="preserve">      5020 Other Expenses</t>
  </si>
  <si>
    <t xml:space="preserve">   5050 President Pro Tempore</t>
  </si>
  <si>
    <t xml:space="preserve">      5051 President Pro Tem</t>
  </si>
  <si>
    <t xml:space="preserve">      5052 Vice President Pro Tem</t>
  </si>
  <si>
    <t xml:space="preserve">      5055 Administrative Support</t>
  </si>
  <si>
    <t xml:space="preserve">      5056 Bookkeeping Services</t>
  </si>
  <si>
    <t xml:space="preserve">      5060 Travel Reimbursement</t>
  </si>
  <si>
    <t xml:space="preserve">      5070 Office Expenses</t>
  </si>
  <si>
    <t xml:space="preserve">      5080 Website &amp; Online Services</t>
  </si>
  <si>
    <t xml:space="preserve">      5099 Other Expenses</t>
  </si>
  <si>
    <t xml:space="preserve">   5100 Cabinet/Presiding Elders</t>
  </si>
  <si>
    <t xml:space="preserve">      5110 Travel Reimbursement</t>
  </si>
  <si>
    <t xml:space="preserve">      5120 Other Expenses</t>
  </si>
  <si>
    <t xml:space="preserve">   5150 Provisional Districts</t>
  </si>
  <si>
    <t xml:space="preserve">      5151 Church Stipends</t>
  </si>
  <si>
    <t xml:space="preserve">      5160 Travel Reimbursement</t>
  </si>
  <si>
    <t xml:space="preserve">      5165 Jethro Project</t>
  </si>
  <si>
    <t xml:space="preserve">      5170 Other Expenses</t>
  </si>
  <si>
    <t xml:space="preserve">   5200 Board of Ministry</t>
  </si>
  <si>
    <t xml:space="preserve">      5215 Travel</t>
  </si>
  <si>
    <t xml:space="preserve">      5220 Evaluations &amp; Background Checks</t>
  </si>
  <si>
    <t xml:space="preserve">      5230 Clergy Training</t>
  </si>
  <si>
    <t xml:space="preserve">      5240 Office Supplies</t>
  </si>
  <si>
    <t xml:space="preserve">   5300 Committee on Episcopacy</t>
  </si>
  <si>
    <t xml:space="preserve">      5310 Travel Reimbursement</t>
  </si>
  <si>
    <t xml:space="preserve">      5320 Other Expenses</t>
  </si>
  <si>
    <t xml:space="preserve">   5400 Finance &amp; Administration</t>
  </si>
  <si>
    <t xml:space="preserve">      5410 Travel</t>
  </si>
  <si>
    <t xml:space="preserve">      5420 Legal &amp; Tax</t>
  </si>
  <si>
    <t xml:space="preserve">      5430 Postage &amp; Supplies</t>
  </si>
  <si>
    <t xml:space="preserve">      5440 Bookkeeper</t>
  </si>
  <si>
    <t xml:space="preserve">      5460 Bank Charges</t>
  </si>
  <si>
    <t xml:space="preserve">      5470 Insurance</t>
  </si>
  <si>
    <t xml:space="preserve">   5500 Nominations &amp; Leadership Development</t>
  </si>
  <si>
    <t xml:space="preserve">      5510 Travel Reimbursement</t>
  </si>
  <si>
    <t xml:space="preserve">      5520 Other Expenses</t>
  </si>
  <si>
    <t xml:space="preserve">   5600 Committee on Investigation</t>
  </si>
  <si>
    <t xml:space="preserve">      5610 Travel Reimbursement</t>
  </si>
  <si>
    <t xml:space="preserve">      5620 Other Expenses</t>
  </si>
  <si>
    <t xml:space="preserve">   5700 Administrative Review Committee</t>
  </si>
  <si>
    <t xml:space="preserve">      5710 Travel Reimbursement</t>
  </si>
  <si>
    <t xml:space="preserve">      5720 Other Expenses</t>
  </si>
  <si>
    <t xml:space="preserve">   5800 Sessions Committee</t>
  </si>
  <si>
    <t xml:space="preserve">      5801 Registrations</t>
  </si>
  <si>
    <t xml:space="preserve">      5810 Speakers</t>
  </si>
  <si>
    <t xml:space="preserve">      5820 Facility Rental</t>
  </si>
  <si>
    <t xml:space="preserve">      5825 Hospitality</t>
  </si>
  <si>
    <t xml:space="preserve">      5830 Supplies and Materials</t>
  </si>
  <si>
    <t xml:space="preserve">      5840 Worship</t>
  </si>
  <si>
    <t xml:space="preserve">   5900 General Conference</t>
  </si>
  <si>
    <t xml:space="preserve">      5901 Transfer from Designated Fund</t>
  </si>
  <si>
    <t xml:space="preserve">      5910 General Conference Savings</t>
  </si>
  <si>
    <t xml:space="preserve">      5920 Travel Expenses</t>
  </si>
  <si>
    <t xml:space="preserve">   6000 Prayer &amp; Intercession Team</t>
  </si>
  <si>
    <t xml:space="preserve">      6010 Travel Reimbursement</t>
  </si>
  <si>
    <t xml:space="preserve">      6020 Other Expenses</t>
  </si>
  <si>
    <t xml:space="preserve">   6100 Ethnic Ministry Team</t>
  </si>
  <si>
    <t xml:space="preserve">      6110 Travel Reimbursement</t>
  </si>
  <si>
    <t xml:space="preserve">      6120 Other Expenses</t>
  </si>
  <si>
    <t xml:space="preserve">   6200 Multiplication Team</t>
  </si>
  <si>
    <t xml:space="preserve">      6205 Church Coaching</t>
  </si>
  <si>
    <t xml:space="preserve">      6210 Travel Reimbursement</t>
  </si>
  <si>
    <t xml:space="preserve">      6220 Other Expenses</t>
  </si>
  <si>
    <t xml:space="preserve">   Payroll expenses</t>
  </si>
  <si>
    <t xml:space="preserve">      Employee retirement plan</t>
  </si>
  <si>
    <t xml:space="preserve">      FICA tax</t>
  </si>
  <si>
    <t xml:space="preserve">      Group term life insurance</t>
  </si>
  <si>
    <t xml:space="preserve">      Health insurance &amp; accident plans</t>
  </si>
  <si>
    <t xml:space="preserve">      Salaries &amp; wages</t>
  </si>
  <si>
    <t xml:space="preserve">      Unemployment</t>
  </si>
  <si>
    <t xml:space="preserve">      Workers' compensation insurance</t>
  </si>
  <si>
    <t xml:space="preserve">   Purchases</t>
  </si>
  <si>
    <t xml:space="preserve">   Unapplied Cash Bill Payment Expenditure</t>
  </si>
  <si>
    <t xml:space="preserve">   Uncategorized Expense</t>
  </si>
  <si>
    <t>Total Expense</t>
  </si>
  <si>
    <t>Other Expense</t>
  </si>
  <si>
    <t xml:space="preserve">   Reconciliation Discrepancies</t>
  </si>
  <si>
    <t>Total Other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</si>
</sst>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workbookViewId="0"/>
  </sheetViews>
  <sheetFormatPr defaultRowHeight="15" x14ac:dyDescent="0.25"/>
  <cols>
    <col min="1" max="1" width="13.875" customWidth="1"/>
    <col min="2" max="2" width="38.875" customWidth="1"/>
  </cols>
  <sheetData>
    <row r="1" spans="1:2" ht="15.75" x14ac:dyDescent="0.25">
      <c r="A1" t="s">
        <v>0</v>
      </c>
      <c r="B1" t="s">
        <v>1</v>
      </c>
    </row>
    <row r="2" spans="1:2" ht="15.75" x14ac:dyDescent="0.25">
      <c r="A2" t="s">
        <v>2</v>
      </c>
      <c r="B2" t="s">
        <v>3</v>
      </c>
    </row>
    <row r="3" spans="1:2" ht="15.75" x14ac:dyDescent="0.25">
      <c r="A3" t="s">
        <v>4</v>
      </c>
      <c r="B3" t="s">
        <v>5</v>
      </c>
    </row>
    <row r="4" spans="1:2" ht="15.75" x14ac:dyDescent="0.25">
      <c r="A4" t="s">
        <v>6</v>
      </c>
      <c r="B4" t="s">
        <v>7</v>
      </c>
    </row>
    <row r="8" spans="1:2" ht="15.75" x14ac:dyDescent="0.25">
      <c r="B8" t="s">
        <v>8</v>
      </c>
    </row>
    <row r="9" spans="1:2" ht="15.75" x14ac:dyDescent="0.25">
      <c r="B9" t="s">
        <v>9</v>
      </c>
    </row>
    <row r="10" spans="1:2" ht="15.75" x14ac:dyDescent="0.25">
      <c r="B10" t="s">
        <v>10</v>
      </c>
    </row>
    <row r="11" spans="1:2" ht="15.75" x14ac:dyDescent="0.25">
      <c r="B11" t="s">
        <v>11</v>
      </c>
    </row>
    <row r="12" spans="1:2" ht="15.75" x14ac:dyDescent="0.25">
      <c r="B12" t="s">
        <v>12</v>
      </c>
    </row>
    <row r="13" spans="1:2" ht="15.75" x14ac:dyDescent="0.25">
      <c r="B13" t="s">
        <v>13</v>
      </c>
    </row>
    <row r="14" spans="1:2" ht="15.75" x14ac:dyDescent="0.25">
      <c r="B14" t="s">
        <v>14</v>
      </c>
    </row>
    <row r="15" spans="1:2" ht="15.75" x14ac:dyDescent="0.25">
      <c r="B15" t="s">
        <v>15</v>
      </c>
    </row>
    <row r="16" spans="1:2" ht="15.75" x14ac:dyDescent="0.25">
      <c r="B16" t="s">
        <v>16</v>
      </c>
    </row>
    <row r="17" spans="2:2" ht="15.75" x14ac:dyDescent="0.25">
      <c r="B17" t="s">
        <v>17</v>
      </c>
    </row>
  </sheetData>
  <pageMargins left="0.7" right="0.7" top="0.75" bottom="0.75" header="0.3" footer="0.3"/>
  <ignoredErrors>
    <ignoredError sqref="A1:B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"/>
  <sheetViews>
    <sheetView tabSelected="1" zoomScale="130" zoomScaleNormal="130" workbookViewId="0">
      <selection activeCell="D31" sqref="D31"/>
    </sheetView>
  </sheetViews>
  <sheetFormatPr defaultRowHeight="15" x14ac:dyDescent="0.25"/>
  <cols>
    <col min="1" max="1" width="30.125" customWidth="1"/>
    <col min="2" max="13" width="9.125" style="1" bestFit="1" customWidth="1"/>
    <col min="14" max="14" width="11.375" style="1" bestFit="1" customWidth="1"/>
    <col min="15" max="15" width="11.5" bestFit="1" customWidth="1"/>
    <col min="16" max="16" width="11.375" bestFit="1" customWidth="1"/>
  </cols>
  <sheetData>
    <row r="1" spans="1:16" ht="15.75" x14ac:dyDescent="0.25">
      <c r="A1" t="s">
        <v>18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</row>
    <row r="2" spans="1:16" ht="15.75" x14ac:dyDescent="0.25">
      <c r="A2" t="s">
        <v>19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24</v>
      </c>
      <c r="G2" s="1" t="s">
        <v>25</v>
      </c>
      <c r="H2" s="1" t="s">
        <v>26</v>
      </c>
      <c r="I2" s="1" t="s">
        <v>27</v>
      </c>
      <c r="J2" s="1" t="s">
        <v>28</v>
      </c>
      <c r="K2" s="1" t="s">
        <v>29</v>
      </c>
      <c r="L2" s="1" t="s">
        <v>30</v>
      </c>
      <c r="M2" s="1" t="s">
        <v>31</v>
      </c>
    </row>
    <row r="3" spans="1:16" ht="15.75" x14ac:dyDescent="0.25">
      <c r="A3" t="s">
        <v>32</v>
      </c>
    </row>
    <row r="4" spans="1:16" ht="15.75" x14ac:dyDescent="0.25">
      <c r="A4" t="s">
        <v>33</v>
      </c>
    </row>
    <row r="5" spans="1:16" ht="15.75" x14ac:dyDescent="0.25">
      <c r="A5" t="s">
        <v>34</v>
      </c>
      <c r="B5" s="1">
        <f>ROUND($N5/12,2)</f>
        <v>1000</v>
      </c>
      <c r="C5" s="1">
        <f>ROUND($N5/12*C$1,2)-SUM($B5:B5)</f>
        <v>1000</v>
      </c>
      <c r="D5" s="1">
        <f>ROUND($N5/12*D$1,2)-SUM($B5:C5)</f>
        <v>1000</v>
      </c>
      <c r="E5" s="1">
        <f>ROUND($N5/12*E$1,2)-SUM($B5:D5)</f>
        <v>1000</v>
      </c>
      <c r="F5" s="1">
        <f>ROUND($N5/12*F$1,2)-SUM($B5:E5)</f>
        <v>1000</v>
      </c>
      <c r="G5" s="1">
        <f>ROUND($N5/12*G$1,2)-SUM($B5:F5)</f>
        <v>1000</v>
      </c>
      <c r="H5" s="1">
        <f>ROUND($N5/12*H$1,2)-SUM($B5:G5)</f>
        <v>1000</v>
      </c>
      <c r="I5" s="1">
        <f>ROUND($N5/12*I$1,2)-SUM($B5:H5)</f>
        <v>1000</v>
      </c>
      <c r="J5" s="1">
        <f>ROUND($N5/12*J$1,2)-SUM($B5:I5)</f>
        <v>1000</v>
      </c>
      <c r="K5" s="1">
        <f>ROUND($N5/12*K$1,2)-SUM($B5:J5)</f>
        <v>1000</v>
      </c>
      <c r="L5" s="1">
        <f>ROUND($N5/12*L$1,2)-SUM($B5:K5)</f>
        <v>1000</v>
      </c>
      <c r="M5" s="1">
        <f>ROUND($N5/12*M$1,2)-SUM($B5:L5)</f>
        <v>1000</v>
      </c>
      <c r="N5" s="1">
        <v>12000</v>
      </c>
      <c r="O5" s="2">
        <f>SUM(B5:M5)</f>
        <v>12000</v>
      </c>
      <c r="P5" s="2">
        <f>N5-O5</f>
        <v>0</v>
      </c>
    </row>
    <row r="6" spans="1:16" ht="15.75" x14ac:dyDescent="0.25">
      <c r="A6" t="s">
        <v>35</v>
      </c>
      <c r="B6" s="1">
        <f t="shared" ref="B6:B9" si="0">ROUND($N6/12,2)</f>
        <v>0</v>
      </c>
      <c r="C6" s="1">
        <f>ROUND($N6/12*C$1,2)-SUM($B6:B6)</f>
        <v>0</v>
      </c>
      <c r="D6" s="1">
        <f>ROUND($N6/12*D$1,2)-SUM($B6:C6)</f>
        <v>0</v>
      </c>
      <c r="E6" s="1">
        <f>ROUND($N6/12*E$1,2)-SUM($B6:D6)</f>
        <v>0</v>
      </c>
      <c r="F6" s="1">
        <f>ROUND($N6/12*F$1,2)-SUM($B6:E6)</f>
        <v>0</v>
      </c>
      <c r="G6" s="1">
        <f>ROUND($N6/12*G$1,2)-SUM($B6:F6)</f>
        <v>0</v>
      </c>
      <c r="H6" s="1">
        <f>ROUND($N6/12*H$1,2)-SUM($B6:G6)</f>
        <v>0</v>
      </c>
      <c r="I6" s="1">
        <f>ROUND($N6/12*I$1,2)-SUM($B6:H6)</f>
        <v>0</v>
      </c>
      <c r="J6" s="1">
        <f>ROUND($N6/12*J$1,2)-SUM($B6:I6)</f>
        <v>0</v>
      </c>
      <c r="K6" s="1">
        <f>ROUND($N6/12*K$1,2)-SUM($B6:J6)</f>
        <v>0</v>
      </c>
      <c r="L6" s="1">
        <f>ROUND($N6/12*L$1,2)-SUM($B6:K6)</f>
        <v>0</v>
      </c>
      <c r="M6" s="1">
        <f>ROUND($N6/12*M$1,2)-SUM($B6:L6)</f>
        <v>0</v>
      </c>
      <c r="N6" s="1">
        <v>0</v>
      </c>
      <c r="O6" s="2">
        <f>SUM(B6:M6)</f>
        <v>0</v>
      </c>
      <c r="P6" s="2">
        <f>N6-O6</f>
        <v>0</v>
      </c>
    </row>
    <row r="7" spans="1:16" ht="15.75" x14ac:dyDescent="0.25">
      <c r="A7" t="s">
        <v>36</v>
      </c>
      <c r="B7" s="1">
        <f t="shared" si="0"/>
        <v>0</v>
      </c>
      <c r="C7" s="1">
        <f>ROUND($N7/12*C$1,2)-SUM($B7:B7)</f>
        <v>0</v>
      </c>
      <c r="D7" s="1">
        <f>ROUND($N7/12*D$1,2)-SUM($B7:C7)</f>
        <v>0</v>
      </c>
      <c r="E7" s="1">
        <f>ROUND($N7/12*E$1,2)-SUM($B7:D7)</f>
        <v>0</v>
      </c>
      <c r="F7" s="1">
        <f>ROUND($N7/12*F$1,2)-SUM($B7:E7)</f>
        <v>0</v>
      </c>
      <c r="G7" s="1">
        <f>ROUND($N7/12*G$1,2)-SUM($B7:F7)</f>
        <v>0</v>
      </c>
      <c r="H7" s="1">
        <f>ROUND($N7/12*H$1,2)-SUM($B7:G7)</f>
        <v>0</v>
      </c>
      <c r="I7" s="1">
        <f>ROUND($N7/12*I$1,2)-SUM($B7:H7)</f>
        <v>0</v>
      </c>
      <c r="J7" s="1">
        <f>ROUND($N7/12*J$1,2)-SUM($B7:I7)</f>
        <v>0</v>
      </c>
      <c r="K7" s="1">
        <f>ROUND($N7/12*K$1,2)-SUM($B7:J7)</f>
        <v>0</v>
      </c>
      <c r="L7" s="1">
        <f>ROUND($N7/12*L$1,2)-SUM($B7:K7)</f>
        <v>0</v>
      </c>
      <c r="M7" s="1">
        <f>ROUND($N7/12*M$1,2)-SUM($B7:L7)</f>
        <v>0</v>
      </c>
      <c r="N7" s="1">
        <v>0</v>
      </c>
      <c r="O7" s="2">
        <f>SUM(B7:M7)</f>
        <v>0</v>
      </c>
      <c r="P7" s="2">
        <f>N7-O7</f>
        <v>0</v>
      </c>
    </row>
    <row r="8" spans="1:16" ht="15.75" x14ac:dyDescent="0.25">
      <c r="A8" t="s">
        <v>37</v>
      </c>
      <c r="B8" s="1">
        <f t="shared" si="0"/>
        <v>20.83</v>
      </c>
      <c r="C8" s="1">
        <f>ROUND($N8/12*C$1,2)-SUM($B8:B8)</f>
        <v>20.840000000000003</v>
      </c>
      <c r="D8" s="1">
        <f>ROUND($N8/12*D$1,2)-SUM($B8:C8)</f>
        <v>20.83</v>
      </c>
      <c r="E8" s="1">
        <f>ROUND($N8/12*E$1,2)-SUM($B8:D8)</f>
        <v>20.83</v>
      </c>
      <c r="F8" s="1">
        <f>ROUND($N8/12*F$1,2)-SUM($B8:E8)</f>
        <v>20.840000000000003</v>
      </c>
      <c r="G8" s="1">
        <f>ROUND($N8/12*G$1,2)-SUM($B8:F8)</f>
        <v>20.83</v>
      </c>
      <c r="H8" s="1">
        <f>ROUND($N8/12*H$1,2)-SUM($B8:G8)</f>
        <v>20.830000000000013</v>
      </c>
      <c r="I8" s="1">
        <f>ROUND($N8/12*I$1,2)-SUM($B8:H8)</f>
        <v>20.839999999999975</v>
      </c>
      <c r="J8" s="1">
        <f>ROUND($N8/12*J$1,2)-SUM($B8:I8)</f>
        <v>20.830000000000013</v>
      </c>
      <c r="K8" s="1">
        <f>ROUND($N8/12*K$1,2)-SUM($B8:J8)</f>
        <v>20.830000000000013</v>
      </c>
      <c r="L8" s="1">
        <f>ROUND($N8/12*L$1,2)-SUM($B8:K8)</f>
        <v>20.839999999999975</v>
      </c>
      <c r="M8" s="1">
        <f>ROUND($N8/12*M$1,2)-SUM($B8:L8)</f>
        <v>20.830000000000013</v>
      </c>
      <c r="N8" s="1">
        <v>250</v>
      </c>
      <c r="O8" s="2">
        <f>SUM(B8:M8)</f>
        <v>250</v>
      </c>
      <c r="P8" s="2">
        <f>N8-O8</f>
        <v>0</v>
      </c>
    </row>
    <row r="9" spans="1:16" ht="15.75" x14ac:dyDescent="0.25">
      <c r="A9" t="s">
        <v>38</v>
      </c>
      <c r="B9" s="1">
        <f t="shared" si="0"/>
        <v>8333.33</v>
      </c>
      <c r="C9" s="1">
        <f>ROUND($N9/12*C$1,2)-SUM($B9:B9)</f>
        <v>8333.3399999999983</v>
      </c>
      <c r="D9" s="1">
        <f>ROUND($N9/12*D$1,2)-SUM($B9:C9)</f>
        <v>8333.3300000000017</v>
      </c>
      <c r="E9" s="1">
        <f>ROUND($N9/12*E$1,2)-SUM($B9:D9)</f>
        <v>8333.3300000000017</v>
      </c>
      <c r="F9" s="1">
        <f>ROUND($N9/12*F$1,2)-SUM($B9:E9)</f>
        <v>8333.3399999999965</v>
      </c>
      <c r="G9" s="1">
        <f>ROUND($N9/12*G$1,2)-SUM($B9:F9)</f>
        <v>8333.3300000000017</v>
      </c>
      <c r="H9" s="1">
        <f>ROUND($N9/12*H$1,2)-SUM($B9:G9)</f>
        <v>8333.3300000000017</v>
      </c>
      <c r="I9" s="1">
        <f>ROUND($N9/12*I$1,2)-SUM($B9:H9)</f>
        <v>8333.3399999999965</v>
      </c>
      <c r="J9" s="1">
        <f>ROUND($N9/12*J$1,2)-SUM($B9:I9)</f>
        <v>8333.3300000000017</v>
      </c>
      <c r="K9" s="1">
        <f>ROUND($N9/12*K$1,2)-SUM($B9:J9)</f>
        <v>8333.3300000000017</v>
      </c>
      <c r="L9" s="1">
        <f>ROUND($N9/12*L$1,2)-SUM($B9:K9)</f>
        <v>8333.3399999999965</v>
      </c>
      <c r="M9" s="1">
        <f>ROUND($N9/12*M$1,2)-SUM($B9:L9)</f>
        <v>8333.3300000000017</v>
      </c>
      <c r="N9" s="1">
        <v>100000</v>
      </c>
      <c r="O9" s="2">
        <f>SUM(B9:M9)</f>
        <v>100000</v>
      </c>
      <c r="P9" s="2">
        <f>N9-O9</f>
        <v>0</v>
      </c>
    </row>
    <row r="10" spans="1:16" ht="15.75" x14ac:dyDescent="0.25">
      <c r="A10" t="s">
        <v>39</v>
      </c>
    </row>
    <row r="11" spans="1:16" ht="15.75" hidden="1" x14ac:dyDescent="0.25">
      <c r="A11" t="s">
        <v>40</v>
      </c>
    </row>
    <row r="12" spans="1:16" ht="15.75" hidden="1" x14ac:dyDescent="0.25">
      <c r="A12" t="s">
        <v>41</v>
      </c>
    </row>
    <row r="13" spans="1:16" ht="15.75" hidden="1" x14ac:dyDescent="0.25">
      <c r="A13" t="s">
        <v>42</v>
      </c>
    </row>
    <row r="14" spans="1:16" ht="15.75" hidden="1" x14ac:dyDescent="0.25">
      <c r="A14" t="s">
        <v>43</v>
      </c>
    </row>
    <row r="15" spans="1:16" ht="15.75" x14ac:dyDescent="0.25">
      <c r="A15" t="s">
        <v>44</v>
      </c>
      <c r="B15" s="1">
        <f t="shared" ref="B15:M15" si="1">SUM(B3:B14)</f>
        <v>9354.16</v>
      </c>
      <c r="C15" s="1">
        <f t="shared" si="1"/>
        <v>9354.1799999999985</v>
      </c>
      <c r="D15" s="1">
        <f t="shared" si="1"/>
        <v>9354.1600000000017</v>
      </c>
      <c r="E15" s="1">
        <f t="shared" si="1"/>
        <v>9354.1600000000017</v>
      </c>
      <c r="F15" s="1">
        <f t="shared" si="1"/>
        <v>9354.1799999999967</v>
      </c>
      <c r="G15" s="1">
        <f t="shared" si="1"/>
        <v>9354.1600000000017</v>
      </c>
      <c r="H15" s="1">
        <f t="shared" si="1"/>
        <v>9354.1600000000017</v>
      </c>
      <c r="I15" s="1">
        <f t="shared" si="1"/>
        <v>9354.1799999999967</v>
      </c>
      <c r="J15" s="1">
        <f t="shared" si="1"/>
        <v>9354.1600000000017</v>
      </c>
      <c r="K15" s="1">
        <f t="shared" si="1"/>
        <v>9354.1600000000017</v>
      </c>
      <c r="L15" s="1">
        <f t="shared" si="1"/>
        <v>9354.1799999999967</v>
      </c>
      <c r="M15" s="1">
        <f t="shared" si="1"/>
        <v>9354.1600000000017</v>
      </c>
    </row>
    <row r="16" spans="1:16" ht="15.75" hidden="1" x14ac:dyDescent="0.25">
      <c r="A16" t="s">
        <v>45</v>
      </c>
    </row>
    <row r="17" spans="1:16" ht="15.75" hidden="1" x14ac:dyDescent="0.25">
      <c r="A17" t="s">
        <v>46</v>
      </c>
    </row>
    <row r="18" spans="1:16" ht="15.75" hidden="1" x14ac:dyDescent="0.25">
      <c r="A18" t="s">
        <v>47</v>
      </c>
      <c r="B18" s="1">
        <f t="shared" ref="B18:M18" si="2">SUM(B16:B17)</f>
        <v>0</v>
      </c>
      <c r="C18" s="1">
        <f t="shared" si="2"/>
        <v>0</v>
      </c>
      <c r="D18" s="1">
        <f t="shared" si="2"/>
        <v>0</v>
      </c>
      <c r="E18" s="1">
        <f t="shared" si="2"/>
        <v>0</v>
      </c>
      <c r="F18" s="1">
        <f t="shared" si="2"/>
        <v>0</v>
      </c>
      <c r="G18" s="1">
        <f t="shared" si="2"/>
        <v>0</v>
      </c>
      <c r="H18" s="1">
        <f t="shared" si="2"/>
        <v>0</v>
      </c>
      <c r="I18" s="1">
        <f t="shared" si="2"/>
        <v>0</v>
      </c>
      <c r="J18" s="1">
        <f t="shared" si="2"/>
        <v>0</v>
      </c>
      <c r="K18" s="1">
        <f t="shared" si="2"/>
        <v>0</v>
      </c>
      <c r="L18" s="1">
        <f t="shared" si="2"/>
        <v>0</v>
      </c>
      <c r="M18" s="1">
        <f t="shared" si="2"/>
        <v>0</v>
      </c>
    </row>
    <row r="19" spans="1:16" ht="15.75" x14ac:dyDescent="0.25">
      <c r="A19" t="s">
        <v>48</v>
      </c>
    </row>
    <row r="20" spans="1:16" ht="15.75" x14ac:dyDescent="0.25">
      <c r="A20" t="s">
        <v>49</v>
      </c>
      <c r="B20" s="1">
        <f t="shared" ref="B20:M20" si="3">ROUND($N20/12,2)</f>
        <v>93.54</v>
      </c>
      <c r="C20" s="1">
        <f>ROUND($N20/12*C$1,2)-SUM($B20:B20)</f>
        <v>93.54</v>
      </c>
      <c r="D20" s="1">
        <f>ROUND($N20/12*D$1,2)-SUM($B20:C20)</f>
        <v>93.549999999999983</v>
      </c>
      <c r="E20" s="1">
        <f>ROUND($N20/12*E$1,2)-SUM($B20:D20)</f>
        <v>93.54000000000002</v>
      </c>
      <c r="F20" s="1">
        <f>ROUND($N20/12*F$1,2)-SUM($B20:E20)</f>
        <v>93.539999999999964</v>
      </c>
      <c r="G20" s="1">
        <f>ROUND($N20/12*G$1,2)-SUM($B20:F20)</f>
        <v>93.54000000000002</v>
      </c>
      <c r="H20" s="1">
        <f>ROUND($N20/12*H$1,2)-SUM($B20:G20)</f>
        <v>93.539999999999964</v>
      </c>
      <c r="I20" s="1">
        <f>ROUND($N20/12*I$1,2)-SUM($B20:H20)</f>
        <v>93.540000000000077</v>
      </c>
      <c r="J20" s="1">
        <f>ROUND($N20/12*J$1,2)-SUM($B20:I20)</f>
        <v>93.549999999999955</v>
      </c>
      <c r="K20" s="1">
        <f>ROUND($N20/12*K$1,2)-SUM($B20:J20)</f>
        <v>93.539999999999964</v>
      </c>
      <c r="L20" s="1">
        <f>ROUND($N20/12*L$1,2)-SUM($B20:K20)</f>
        <v>93.540000000000077</v>
      </c>
      <c r="M20" s="1">
        <f>ROUND($N20/12*M$1,2)-SUM($B20:L20)</f>
        <v>93.539999999999964</v>
      </c>
      <c r="N20" s="1">
        <v>1122.5</v>
      </c>
      <c r="O20" s="2">
        <f>SUM(B20:M20)</f>
        <v>1122.5</v>
      </c>
      <c r="P20" s="2">
        <f>N20-O20</f>
        <v>0</v>
      </c>
    </row>
    <row r="21" spans="1:16" ht="15.75" x14ac:dyDescent="0.25">
      <c r="A21" t="s">
        <v>50</v>
      </c>
    </row>
    <row r="22" spans="1:16" ht="15.75" x14ac:dyDescent="0.25">
      <c r="A22" t="s">
        <v>51</v>
      </c>
      <c r="B22" s="1">
        <f t="shared" ref="B22:M23" si="4">ROUND($N22/12,2)</f>
        <v>150</v>
      </c>
      <c r="C22" s="1">
        <f>ROUND($N22/12*C$1,2)-SUM($B22:B22)</f>
        <v>150</v>
      </c>
      <c r="D22" s="1">
        <f>ROUND($N22/12*D$1,2)-SUM($B22:C22)</f>
        <v>150</v>
      </c>
      <c r="E22" s="1">
        <f>ROUND($N22/12*E$1,2)-SUM($B22:D22)</f>
        <v>150</v>
      </c>
      <c r="F22" s="1">
        <f>ROUND($N22/12*F$1,2)-SUM($B22:E22)</f>
        <v>150</v>
      </c>
      <c r="G22" s="1">
        <f>ROUND($N22/12*G$1,2)-SUM($B22:F22)</f>
        <v>150</v>
      </c>
      <c r="H22" s="1">
        <f>ROUND($N22/12*H$1,2)-SUM($B22:G22)</f>
        <v>150</v>
      </c>
      <c r="I22" s="1">
        <f>ROUND($N22/12*I$1,2)-SUM($B22:H22)</f>
        <v>150</v>
      </c>
      <c r="J22" s="1">
        <f>ROUND($N22/12*J$1,2)-SUM($B22:I22)</f>
        <v>150</v>
      </c>
      <c r="K22" s="1">
        <f>ROUND($N22/12*K$1,2)-SUM($B22:J22)</f>
        <v>150</v>
      </c>
      <c r="L22" s="1">
        <f>ROUND($N22/12*L$1,2)-SUM($B22:K22)</f>
        <v>150</v>
      </c>
      <c r="M22" s="1">
        <f>ROUND($N22/12*M$1,2)-SUM($B22:L22)</f>
        <v>150</v>
      </c>
      <c r="N22" s="1">
        <v>1800</v>
      </c>
      <c r="O22" s="2">
        <f>SUM(B22:M22)</f>
        <v>1800</v>
      </c>
      <c r="P22" s="2">
        <f>N22-O22</f>
        <v>0</v>
      </c>
    </row>
    <row r="23" spans="1:16" ht="15.75" x14ac:dyDescent="0.25">
      <c r="A23" t="s">
        <v>52</v>
      </c>
      <c r="B23" s="1">
        <f t="shared" si="4"/>
        <v>112.08</v>
      </c>
      <c r="C23" s="1">
        <f>ROUND($N23/12*C$1,2)-SUM($B23:B23)</f>
        <v>112.08999999999999</v>
      </c>
      <c r="D23" s="1">
        <f>ROUND($N23/12*D$1,2)-SUM($B23:C23)</f>
        <v>112.08000000000001</v>
      </c>
      <c r="E23" s="1">
        <f>ROUND($N23/12*E$1,2)-SUM($B23:D23)</f>
        <v>112.07999999999998</v>
      </c>
      <c r="F23" s="1">
        <f>ROUND($N23/12*F$1,2)-SUM($B23:E23)</f>
        <v>112.08999999999997</v>
      </c>
      <c r="G23" s="1">
        <f>ROUND($N23/12*G$1,2)-SUM($B23:F23)</f>
        <v>112.08000000000004</v>
      </c>
      <c r="H23" s="1">
        <f>ROUND($N23/12*H$1,2)-SUM($B23:G23)</f>
        <v>112.08000000000004</v>
      </c>
      <c r="I23" s="1">
        <f>ROUND($N23/12*I$1,2)-SUM($B23:H23)</f>
        <v>112.08999999999992</v>
      </c>
      <c r="J23" s="1">
        <f>ROUND($N23/12*J$1,2)-SUM($B23:I23)</f>
        <v>112.08000000000004</v>
      </c>
      <c r="K23" s="1">
        <f>ROUND($N23/12*K$1,2)-SUM($B23:J23)</f>
        <v>112.07999999999993</v>
      </c>
      <c r="L23" s="1">
        <f>ROUND($N23/12*L$1,2)-SUM($B23:K23)</f>
        <v>112.09000000000015</v>
      </c>
      <c r="M23" s="1">
        <f>ROUND($N23/12*M$1,2)-SUM($B23:L23)</f>
        <v>112.07999999999993</v>
      </c>
      <c r="N23" s="1">
        <v>1345</v>
      </c>
      <c r="O23" s="2">
        <f>SUM(B23:M23)</f>
        <v>1345</v>
      </c>
      <c r="P23" s="2">
        <f>N23-O23</f>
        <v>0</v>
      </c>
    </row>
    <row r="24" spans="1:16" ht="15.75" x14ac:dyDescent="0.25">
      <c r="A24" t="s">
        <v>53</v>
      </c>
    </row>
    <row r="25" spans="1:16" ht="15.75" x14ac:dyDescent="0.25">
      <c r="A25" t="s">
        <v>54</v>
      </c>
      <c r="B25" s="1">
        <f t="shared" ref="B25:M32" si="5">ROUND($N25/12,2)</f>
        <v>6250</v>
      </c>
      <c r="C25" s="1">
        <f>ROUND($N25/12*C$1,2)-SUM($B25:B25)</f>
        <v>6250</v>
      </c>
      <c r="D25" s="1">
        <f>ROUND($N25/12*D$1,2)-SUM($B25:C25)</f>
        <v>6250</v>
      </c>
      <c r="E25" s="1">
        <f>ROUND($N25/12*E$1,2)-SUM($B25:D25)</f>
        <v>6250</v>
      </c>
      <c r="F25" s="1">
        <f>ROUND($N25/12*F$1,2)-SUM($B25:E25)</f>
        <v>6250</v>
      </c>
      <c r="G25" s="1">
        <f>ROUND($N25/12*G$1,2)-SUM($B25:F25)</f>
        <v>6250</v>
      </c>
      <c r="H25" s="1">
        <f>ROUND($N25/12*H$1,2)-SUM($B25:G25)</f>
        <v>6250</v>
      </c>
      <c r="I25" s="1">
        <f>ROUND($N25/12*I$1,2)-SUM($B25:H25)</f>
        <v>6250</v>
      </c>
      <c r="J25" s="1">
        <f>ROUND($N25/12*J$1,2)-SUM($B25:I25)</f>
        <v>6250</v>
      </c>
      <c r="K25" s="1">
        <f>ROUND($N25/12*K$1,2)-SUM($B25:J25)</f>
        <v>6250</v>
      </c>
      <c r="L25" s="1">
        <f>ROUND($N25/12*L$1,2)-SUM($B25:K25)</f>
        <v>6250</v>
      </c>
      <c r="M25" s="1">
        <f>ROUND($N25/12*M$1,2)-SUM($B25:L25)</f>
        <v>6250</v>
      </c>
      <c r="N25" s="1">
        <v>75000</v>
      </c>
      <c r="O25" s="2">
        <f>SUM(B25:M25)</f>
        <v>75000</v>
      </c>
      <c r="P25" s="2">
        <f>N25-O25</f>
        <v>0</v>
      </c>
    </row>
    <row r="26" spans="1:16" ht="15.75" x14ac:dyDescent="0.25">
      <c r="A26" t="s">
        <v>55</v>
      </c>
      <c r="B26" s="1">
        <f t="shared" si="5"/>
        <v>4183.33</v>
      </c>
      <c r="C26" s="1">
        <f>ROUND($N26/12*C$1,2)-SUM($B26:B26)</f>
        <v>4183.34</v>
      </c>
      <c r="D26" s="1">
        <f>ROUND($N26/12*D$1,2)-SUM($B26:C26)</f>
        <v>4183.33</v>
      </c>
      <c r="E26" s="1">
        <f>ROUND($N26/12*E$1,2)-SUM($B26:D26)</f>
        <v>4183.3300000000017</v>
      </c>
      <c r="F26" s="1">
        <f>ROUND($N26/12*F$1,2)-SUM($B26:E26)</f>
        <v>4183.3399999999965</v>
      </c>
      <c r="G26" s="1">
        <f>ROUND($N26/12*G$1,2)-SUM($B26:F26)</f>
        <v>4183.3300000000017</v>
      </c>
      <c r="H26" s="1">
        <f>ROUND($N26/12*H$1,2)-SUM($B26:G26)</f>
        <v>4183.3300000000017</v>
      </c>
      <c r="I26" s="1">
        <f>ROUND($N26/12*I$1,2)-SUM($B26:H26)</f>
        <v>4183.3399999999965</v>
      </c>
      <c r="J26" s="1">
        <f>ROUND($N26/12*J$1,2)-SUM($B26:I26)</f>
        <v>4183.3300000000017</v>
      </c>
      <c r="K26" s="1">
        <f>ROUND($N26/12*K$1,2)-SUM($B26:J26)</f>
        <v>4183.3300000000017</v>
      </c>
      <c r="L26" s="1">
        <f>ROUND($N26/12*L$1,2)-SUM($B26:K26)</f>
        <v>4183.3399999999965</v>
      </c>
      <c r="M26" s="1">
        <f>ROUND($N26/12*M$1,2)-SUM($B26:L26)</f>
        <v>4183.3300000000017</v>
      </c>
      <c r="N26" s="1">
        <v>50200</v>
      </c>
      <c r="O26" s="2">
        <f>SUM(B26:M26)</f>
        <v>50200</v>
      </c>
      <c r="P26" s="2">
        <f>N26-O26</f>
        <v>0</v>
      </c>
    </row>
    <row r="27" spans="1:16" ht="15.75" x14ac:dyDescent="0.25">
      <c r="A27" t="s">
        <v>56</v>
      </c>
      <c r="B27" s="1">
        <f t="shared" si="5"/>
        <v>3000</v>
      </c>
      <c r="C27" s="1">
        <f>ROUND($N27/12*C$1,2)-SUM($B27:B27)</f>
        <v>3000</v>
      </c>
      <c r="D27" s="1">
        <f>ROUND($N27/12*D$1,2)-SUM($B27:C27)</f>
        <v>3000</v>
      </c>
      <c r="E27" s="1">
        <f>ROUND($N27/12*E$1,2)-SUM($B27:D27)</f>
        <v>3000</v>
      </c>
      <c r="F27" s="1">
        <f>ROUND($N27/12*F$1,2)-SUM($B27:E27)</f>
        <v>3000</v>
      </c>
      <c r="G27" s="1">
        <f>ROUND($N27/12*G$1,2)-SUM($B27:F27)</f>
        <v>3000</v>
      </c>
      <c r="H27" s="1">
        <f>ROUND($N27/12*H$1,2)-SUM($B27:G27)</f>
        <v>3000</v>
      </c>
      <c r="I27" s="1">
        <f>ROUND($N27/12*I$1,2)-SUM($B27:H27)</f>
        <v>3000</v>
      </c>
      <c r="J27" s="1">
        <f>ROUND($N27/12*J$1,2)-SUM($B27:I27)</f>
        <v>3000</v>
      </c>
      <c r="K27" s="1">
        <f>ROUND($N27/12*K$1,2)-SUM($B27:J27)</f>
        <v>3000</v>
      </c>
      <c r="L27" s="1">
        <f>ROUND($N27/12*L$1,2)-SUM($B27:K27)</f>
        <v>3000</v>
      </c>
      <c r="M27" s="1">
        <f>ROUND($N27/12*M$1,2)-SUM($B27:L27)</f>
        <v>3000</v>
      </c>
      <c r="N27" s="1">
        <v>36000</v>
      </c>
      <c r="O27" s="2">
        <f>SUM(B27:M27)</f>
        <v>36000</v>
      </c>
      <c r="P27" s="2">
        <f>N27-O27</f>
        <v>0</v>
      </c>
    </row>
    <row r="28" spans="1:16" ht="15.75" x14ac:dyDescent="0.25">
      <c r="A28" t="s">
        <v>57</v>
      </c>
      <c r="B28" s="1">
        <f t="shared" si="5"/>
        <v>500</v>
      </c>
      <c r="C28" s="1">
        <f>ROUND($N28/12*C$1,2)-SUM($B28:B28)</f>
        <v>500</v>
      </c>
      <c r="D28" s="1">
        <f>ROUND($N28/12*D$1,2)-SUM($B28:C28)</f>
        <v>500</v>
      </c>
      <c r="E28" s="1">
        <f>ROUND($N28/12*E$1,2)-SUM($B28:D28)</f>
        <v>500</v>
      </c>
      <c r="F28" s="1">
        <f>ROUND($N28/12*F$1,2)-SUM($B28:E28)</f>
        <v>500</v>
      </c>
      <c r="G28" s="1">
        <f>ROUND($N28/12*G$1,2)-SUM($B28:F28)</f>
        <v>500</v>
      </c>
      <c r="H28" s="1">
        <f>ROUND($N28/12*H$1,2)-SUM($B28:G28)</f>
        <v>500</v>
      </c>
      <c r="I28" s="1">
        <f>ROUND($N28/12*I$1,2)-SUM($B28:H28)</f>
        <v>500</v>
      </c>
      <c r="J28" s="1">
        <f>ROUND($N28/12*J$1,2)-SUM($B28:I28)</f>
        <v>500</v>
      </c>
      <c r="K28" s="1">
        <f>ROUND($N28/12*K$1,2)-SUM($B28:J28)</f>
        <v>500</v>
      </c>
      <c r="L28" s="1">
        <f>ROUND($N28/12*L$1,2)-SUM($B28:K28)</f>
        <v>500</v>
      </c>
      <c r="M28" s="1">
        <f>ROUND($N28/12*M$1,2)-SUM($B28:L28)</f>
        <v>500</v>
      </c>
      <c r="N28" s="1">
        <v>6000</v>
      </c>
      <c r="O28" s="2">
        <f>SUM(B28:M28)</f>
        <v>6000</v>
      </c>
      <c r="P28" s="2">
        <f>N28-O28</f>
        <v>0</v>
      </c>
    </row>
    <row r="29" spans="1:16" ht="15.75" x14ac:dyDescent="0.25">
      <c r="A29" t="s">
        <v>58</v>
      </c>
      <c r="B29" s="1">
        <f t="shared" si="5"/>
        <v>166.58</v>
      </c>
      <c r="C29" s="1">
        <f>ROUND($N29/12*C$1,2)-SUM($B29:B29)</f>
        <v>166.59</v>
      </c>
      <c r="D29" s="1">
        <f>ROUND($N29/12*D$1,2)-SUM($B29:C29)</f>
        <v>166.57999999999998</v>
      </c>
      <c r="E29" s="1">
        <f>ROUND($N29/12*E$1,2)-SUM($B29:D29)</f>
        <v>166.58000000000004</v>
      </c>
      <c r="F29" s="1">
        <f>ROUND($N29/12*F$1,2)-SUM($B29:E29)</f>
        <v>166.58999999999992</v>
      </c>
      <c r="G29" s="1">
        <f>ROUND($N29/12*G$1,2)-SUM($B29:F29)</f>
        <v>166.58000000000004</v>
      </c>
      <c r="H29" s="1">
        <f>ROUND($N29/12*H$1,2)-SUM($B29:G29)</f>
        <v>166.57999999999993</v>
      </c>
      <c r="I29" s="1">
        <f>ROUND($N29/12*I$1,2)-SUM($B29:H29)</f>
        <v>166.59000000000015</v>
      </c>
      <c r="J29" s="1">
        <f>ROUND($N29/12*J$1,2)-SUM($B29:I29)</f>
        <v>166.57999999999993</v>
      </c>
      <c r="K29" s="1">
        <f>ROUND($N29/12*K$1,2)-SUM($B29:J29)</f>
        <v>166.57999999999993</v>
      </c>
      <c r="L29" s="1">
        <f>ROUND($N29/12*L$1,2)-SUM($B29:K29)</f>
        <v>166.59000000000015</v>
      </c>
      <c r="M29" s="1">
        <f>ROUND($N29/12*M$1,2)-SUM($B29:L29)</f>
        <v>166.57999999999993</v>
      </c>
      <c r="N29" s="1">
        <v>1999</v>
      </c>
      <c r="O29" s="2">
        <f>SUM(B29:M29)</f>
        <v>1999</v>
      </c>
      <c r="P29" s="2">
        <f>N29-O29</f>
        <v>0</v>
      </c>
    </row>
    <row r="30" spans="1:16" ht="15.75" x14ac:dyDescent="0.25">
      <c r="A30" t="s">
        <v>59</v>
      </c>
      <c r="B30" s="1">
        <f t="shared" si="5"/>
        <v>621.33000000000004</v>
      </c>
      <c r="C30" s="1">
        <f>ROUND($N30/12*C$1,2)-SUM($B30:B30)</f>
        <v>621.34</v>
      </c>
      <c r="D30" s="1">
        <f>ROUND($N30/12*D$1,2)-SUM($B30:C30)</f>
        <v>621.32999999999993</v>
      </c>
      <c r="E30" s="1">
        <f>ROUND($N30/12*E$1,2)-SUM($B30:D30)</f>
        <v>621.32999999999993</v>
      </c>
      <c r="F30" s="1">
        <f>ROUND($N30/12*F$1,2)-SUM($B30:E30)</f>
        <v>621.34000000000015</v>
      </c>
      <c r="G30" s="1">
        <f>ROUND($N30/12*G$1,2)-SUM($B30:F30)</f>
        <v>621.32999999999993</v>
      </c>
      <c r="H30" s="1">
        <f>ROUND($N30/12*H$1,2)-SUM($B30:G30)</f>
        <v>621.32999999999993</v>
      </c>
      <c r="I30" s="1">
        <f>ROUND($N30/12*I$1,2)-SUM($B30:H30)</f>
        <v>621.34000000000015</v>
      </c>
      <c r="J30" s="1">
        <f>ROUND($N30/12*J$1,2)-SUM($B30:I30)</f>
        <v>621.32999999999993</v>
      </c>
      <c r="K30" s="1">
        <f>ROUND($N30/12*K$1,2)-SUM($B30:J30)</f>
        <v>621.32999999999993</v>
      </c>
      <c r="L30" s="1">
        <f>ROUND($N30/12*L$1,2)-SUM($B30:K30)</f>
        <v>621.34000000000015</v>
      </c>
      <c r="M30" s="1">
        <f>ROUND($N30/12*M$1,2)-SUM($B30:L30)</f>
        <v>621.32999999999993</v>
      </c>
      <c r="N30" s="1">
        <v>7456</v>
      </c>
      <c r="O30" s="2">
        <f>SUM(B30:M30)</f>
        <v>7456</v>
      </c>
      <c r="P30" s="2">
        <f>N30-O30</f>
        <v>0</v>
      </c>
    </row>
    <row r="31" spans="1:16" ht="15.75" x14ac:dyDescent="0.25">
      <c r="A31" t="s">
        <v>60</v>
      </c>
      <c r="B31" s="1">
        <f t="shared" si="5"/>
        <v>102.92</v>
      </c>
      <c r="C31" s="1">
        <f>ROUND($N31/12*C$1,2)-SUM($B31:B31)</f>
        <v>102.91000000000001</v>
      </c>
      <c r="D31" s="1">
        <f>ROUND($N31/12*D$1,2)-SUM($B31:C31)</f>
        <v>102.91999999999999</v>
      </c>
      <c r="E31" s="1">
        <f>ROUND($N31/12*E$1,2)-SUM($B31:D31)</f>
        <v>102.92000000000002</v>
      </c>
      <c r="F31" s="1">
        <f>ROUND($N31/12*F$1,2)-SUM($B31:E31)</f>
        <v>102.91000000000003</v>
      </c>
      <c r="G31" s="1">
        <f>ROUND($N31/12*G$1,2)-SUM($B31:F31)</f>
        <v>102.91999999999996</v>
      </c>
      <c r="H31" s="1">
        <f>ROUND($N31/12*H$1,2)-SUM($B31:G31)</f>
        <v>102.91999999999996</v>
      </c>
      <c r="I31" s="1">
        <f>ROUND($N31/12*I$1,2)-SUM($B31:H31)</f>
        <v>102.91000000000008</v>
      </c>
      <c r="J31" s="1">
        <f>ROUND($N31/12*J$1,2)-SUM($B31:I31)</f>
        <v>102.91999999999996</v>
      </c>
      <c r="K31" s="1">
        <f>ROUND($N31/12*K$1,2)-SUM($B31:J31)</f>
        <v>102.92000000000007</v>
      </c>
      <c r="L31" s="1">
        <f>ROUND($N31/12*L$1,2)-SUM($B31:K31)</f>
        <v>102.90999999999985</v>
      </c>
      <c r="M31" s="1">
        <f>ROUND($N31/12*M$1,2)-SUM($B31:L31)</f>
        <v>102.92000000000007</v>
      </c>
      <c r="N31" s="1">
        <v>1235</v>
      </c>
      <c r="O31" s="2">
        <f>SUM(B31:M31)</f>
        <v>1235</v>
      </c>
      <c r="P31" s="2">
        <f>N31-O31</f>
        <v>0</v>
      </c>
    </row>
    <row r="32" spans="1:16" ht="15.75" x14ac:dyDescent="0.25">
      <c r="A32" t="s">
        <v>61</v>
      </c>
      <c r="B32" s="1">
        <f t="shared" si="5"/>
        <v>9.25</v>
      </c>
      <c r="C32" s="1">
        <f>ROUND($N32/12*C$1,2)-SUM($B32:B32)</f>
        <v>9.25</v>
      </c>
      <c r="D32" s="1">
        <f>ROUND($N32/12*D$1,2)-SUM($B32:C32)</f>
        <v>9.25</v>
      </c>
      <c r="E32" s="1">
        <f>ROUND($N32/12*E$1,2)-SUM($B32:D32)</f>
        <v>9.25</v>
      </c>
      <c r="F32" s="1">
        <f>ROUND($N32/12*F$1,2)-SUM($B32:E32)</f>
        <v>9.25</v>
      </c>
      <c r="G32" s="1">
        <f>ROUND($N32/12*G$1,2)-SUM($B32:F32)</f>
        <v>9.25</v>
      </c>
      <c r="H32" s="1">
        <f>ROUND($N32/12*H$1,2)-SUM($B32:G32)</f>
        <v>9.25</v>
      </c>
      <c r="I32" s="1">
        <f>ROUND($N32/12*I$1,2)-SUM($B32:H32)</f>
        <v>9.25</v>
      </c>
      <c r="J32" s="1">
        <f>ROUND($N32/12*J$1,2)-SUM($B32:I32)</f>
        <v>9.25</v>
      </c>
      <c r="K32" s="1">
        <f>ROUND($N32/12*K$1,2)-SUM($B32:J32)</f>
        <v>9.25</v>
      </c>
      <c r="L32" s="1">
        <f>ROUND($N32/12*L$1,2)-SUM($B32:K32)</f>
        <v>9.25</v>
      </c>
      <c r="M32" s="1">
        <f>ROUND($N32/12*M$1,2)-SUM($B32:L32)</f>
        <v>9.25</v>
      </c>
      <c r="N32" s="1">
        <v>111</v>
      </c>
      <c r="O32" s="2">
        <f>SUM(B32:M32)</f>
        <v>111</v>
      </c>
      <c r="P32" s="2">
        <f>N32-O32</f>
        <v>0</v>
      </c>
    </row>
    <row r="33" spans="1:1" ht="15.75" x14ac:dyDescent="0.25">
      <c r="A33" t="s">
        <v>62</v>
      </c>
    </row>
    <row r="34" spans="1:1" ht="15.75" x14ac:dyDescent="0.25">
      <c r="A34" t="s">
        <v>63</v>
      </c>
    </row>
    <row r="35" spans="1:1" ht="15.75" x14ac:dyDescent="0.25">
      <c r="A35" t="s">
        <v>64</v>
      </c>
    </row>
    <row r="36" spans="1:1" ht="15.75" x14ac:dyDescent="0.25">
      <c r="A36" t="s">
        <v>65</v>
      </c>
    </row>
    <row r="37" spans="1:1" ht="15.75" x14ac:dyDescent="0.25">
      <c r="A37" t="s">
        <v>66</v>
      </c>
    </row>
    <row r="38" spans="1:1" ht="15.75" x14ac:dyDescent="0.25">
      <c r="A38" t="s">
        <v>67</v>
      </c>
    </row>
    <row r="39" spans="1:1" ht="15.75" x14ac:dyDescent="0.25">
      <c r="A39" t="s">
        <v>68</v>
      </c>
    </row>
    <row r="40" spans="1:1" ht="15.75" x14ac:dyDescent="0.25">
      <c r="A40" t="s">
        <v>69</v>
      </c>
    </row>
    <row r="41" spans="1:1" ht="15.75" x14ac:dyDescent="0.25">
      <c r="A41" t="s">
        <v>70</v>
      </c>
    </row>
    <row r="42" spans="1:1" ht="15.75" x14ac:dyDescent="0.25">
      <c r="A42" t="s">
        <v>71</v>
      </c>
    </row>
    <row r="43" spans="1:1" ht="15.75" x14ac:dyDescent="0.25">
      <c r="A43" t="s">
        <v>72</v>
      </c>
    </row>
    <row r="44" spans="1:1" ht="15.75" x14ac:dyDescent="0.25">
      <c r="A44" t="s">
        <v>73</v>
      </c>
    </row>
    <row r="45" spans="1:1" ht="15.75" x14ac:dyDescent="0.25">
      <c r="A45" t="s">
        <v>74</v>
      </c>
    </row>
    <row r="46" spans="1:1" ht="15.75" x14ac:dyDescent="0.25">
      <c r="A46" t="s">
        <v>75</v>
      </c>
    </row>
    <row r="47" spans="1:1" ht="15.75" x14ac:dyDescent="0.25">
      <c r="A47" t="s">
        <v>76</v>
      </c>
    </row>
    <row r="48" spans="1:1" ht="15.75" x14ac:dyDescent="0.25">
      <c r="A48" t="s">
        <v>77</v>
      </c>
    </row>
    <row r="49" spans="1:1" ht="15.75" x14ac:dyDescent="0.25">
      <c r="A49" t="s">
        <v>78</v>
      </c>
    </row>
    <row r="50" spans="1:1" ht="15.75" x14ac:dyDescent="0.25">
      <c r="A50" t="s">
        <v>79</v>
      </c>
    </row>
    <row r="51" spans="1:1" ht="15.75" x14ac:dyDescent="0.25">
      <c r="A51" t="s">
        <v>80</v>
      </c>
    </row>
    <row r="52" spans="1:1" ht="15.75" x14ac:dyDescent="0.25">
      <c r="A52" t="s">
        <v>81</v>
      </c>
    </row>
    <row r="53" spans="1:1" ht="15.75" x14ac:dyDescent="0.25">
      <c r="A53" t="s">
        <v>82</v>
      </c>
    </row>
    <row r="54" spans="1:1" ht="15.75" x14ac:dyDescent="0.25">
      <c r="A54" t="s">
        <v>83</v>
      </c>
    </row>
    <row r="55" spans="1:1" ht="15.75" x14ac:dyDescent="0.25">
      <c r="A55" t="s">
        <v>84</v>
      </c>
    </row>
    <row r="56" spans="1:1" ht="15.75" x14ac:dyDescent="0.25">
      <c r="A56" t="s">
        <v>85</v>
      </c>
    </row>
    <row r="57" spans="1:1" ht="15.75" x14ac:dyDescent="0.25">
      <c r="A57" t="s">
        <v>86</v>
      </c>
    </row>
    <row r="58" spans="1:1" ht="15.75" x14ac:dyDescent="0.25">
      <c r="A58" t="s">
        <v>87</v>
      </c>
    </row>
    <row r="59" spans="1:1" ht="15.75" x14ac:dyDescent="0.25">
      <c r="A59" t="s">
        <v>88</v>
      </c>
    </row>
    <row r="60" spans="1:1" ht="15.75" x14ac:dyDescent="0.25">
      <c r="A60" t="s">
        <v>89</v>
      </c>
    </row>
    <row r="61" spans="1:1" ht="15.75" x14ac:dyDescent="0.25">
      <c r="A61" t="s">
        <v>90</v>
      </c>
    </row>
    <row r="62" spans="1:1" ht="15.75" x14ac:dyDescent="0.25">
      <c r="A62" t="s">
        <v>91</v>
      </c>
    </row>
    <row r="63" spans="1:1" ht="15.75" x14ac:dyDescent="0.25">
      <c r="A63" t="s">
        <v>92</v>
      </c>
    </row>
    <row r="64" spans="1:1" ht="15.75" x14ac:dyDescent="0.25">
      <c r="A64" t="s">
        <v>93</v>
      </c>
    </row>
    <row r="65" spans="1:1" ht="15.75" x14ac:dyDescent="0.25">
      <c r="A65" t="s">
        <v>94</v>
      </c>
    </row>
    <row r="66" spans="1:1" ht="15.75" x14ac:dyDescent="0.25">
      <c r="A66" t="s">
        <v>95</v>
      </c>
    </row>
    <row r="67" spans="1:1" ht="15.75" x14ac:dyDescent="0.25">
      <c r="A67" t="s">
        <v>96</v>
      </c>
    </row>
    <row r="68" spans="1:1" ht="15.75" x14ac:dyDescent="0.25">
      <c r="A68" t="s">
        <v>97</v>
      </c>
    </row>
    <row r="69" spans="1:1" ht="15.75" x14ac:dyDescent="0.25">
      <c r="A69" t="s">
        <v>98</v>
      </c>
    </row>
    <row r="70" spans="1:1" ht="15.75" x14ac:dyDescent="0.25">
      <c r="A70" t="s">
        <v>99</v>
      </c>
    </row>
    <row r="71" spans="1:1" ht="15.75" x14ac:dyDescent="0.25">
      <c r="A71" t="s">
        <v>100</v>
      </c>
    </row>
    <row r="72" spans="1:1" ht="15.75" x14ac:dyDescent="0.25">
      <c r="A72" t="s">
        <v>101</v>
      </c>
    </row>
    <row r="73" spans="1:1" ht="15.75" x14ac:dyDescent="0.25">
      <c r="A73" t="s">
        <v>102</v>
      </c>
    </row>
    <row r="74" spans="1:1" ht="15.75" x14ac:dyDescent="0.25">
      <c r="A74" t="s">
        <v>103</v>
      </c>
    </row>
    <row r="75" spans="1:1" ht="15.75" x14ac:dyDescent="0.25">
      <c r="A75" t="s">
        <v>104</v>
      </c>
    </row>
    <row r="76" spans="1:1" ht="15.75" x14ac:dyDescent="0.25">
      <c r="A76" t="s">
        <v>105</v>
      </c>
    </row>
    <row r="77" spans="1:1" ht="15.75" x14ac:dyDescent="0.25">
      <c r="A77" t="s">
        <v>106</v>
      </c>
    </row>
    <row r="78" spans="1:1" ht="15.75" x14ac:dyDescent="0.25">
      <c r="A78" t="s">
        <v>107</v>
      </c>
    </row>
    <row r="79" spans="1:1" ht="15.75" x14ac:dyDescent="0.25">
      <c r="A79" t="s">
        <v>108</v>
      </c>
    </row>
    <row r="80" spans="1:1" ht="15.75" x14ac:dyDescent="0.25">
      <c r="A80" t="s">
        <v>109</v>
      </c>
    </row>
    <row r="81" spans="1:1" ht="15.75" x14ac:dyDescent="0.25">
      <c r="A81" t="s">
        <v>110</v>
      </c>
    </row>
    <row r="82" spans="1:1" ht="15.75" x14ac:dyDescent="0.25">
      <c r="A82" t="s">
        <v>111</v>
      </c>
    </row>
    <row r="83" spans="1:1" ht="15.75" x14ac:dyDescent="0.25">
      <c r="A83" t="s">
        <v>112</v>
      </c>
    </row>
    <row r="84" spans="1:1" ht="15.75" x14ac:dyDescent="0.25">
      <c r="A84" t="s">
        <v>113</v>
      </c>
    </row>
    <row r="85" spans="1:1" ht="15.75" x14ac:dyDescent="0.25">
      <c r="A85" t="s">
        <v>114</v>
      </c>
    </row>
    <row r="86" spans="1:1" ht="15.75" x14ac:dyDescent="0.25">
      <c r="A86" t="s">
        <v>115</v>
      </c>
    </row>
    <row r="87" spans="1:1" ht="15.75" x14ac:dyDescent="0.25">
      <c r="A87" t="s">
        <v>116</v>
      </c>
    </row>
    <row r="88" spans="1:1" ht="15.75" x14ac:dyDescent="0.25">
      <c r="A88" t="s">
        <v>117</v>
      </c>
    </row>
    <row r="89" spans="1:1" ht="15.75" x14ac:dyDescent="0.25">
      <c r="A89" t="s">
        <v>118</v>
      </c>
    </row>
    <row r="90" spans="1:1" ht="15.75" x14ac:dyDescent="0.25">
      <c r="A90" t="s">
        <v>119</v>
      </c>
    </row>
    <row r="91" spans="1:1" ht="15.75" x14ac:dyDescent="0.25">
      <c r="A91" t="s">
        <v>120</v>
      </c>
    </row>
    <row r="92" spans="1:1" ht="15.75" x14ac:dyDescent="0.25">
      <c r="A92" t="s">
        <v>121</v>
      </c>
    </row>
    <row r="93" spans="1:1" ht="15.75" x14ac:dyDescent="0.25">
      <c r="A93" t="s">
        <v>122</v>
      </c>
    </row>
    <row r="94" spans="1:1" ht="15.75" x14ac:dyDescent="0.25">
      <c r="A94" t="s">
        <v>123</v>
      </c>
    </row>
    <row r="95" spans="1:1" ht="15.75" x14ac:dyDescent="0.25">
      <c r="A95" t="s">
        <v>124</v>
      </c>
    </row>
    <row r="96" spans="1:1" ht="15.75" x14ac:dyDescent="0.25">
      <c r="A96" t="s">
        <v>125</v>
      </c>
    </row>
    <row r="97" spans="1:13" ht="15.75" x14ac:dyDescent="0.25">
      <c r="A97" t="s">
        <v>126</v>
      </c>
      <c r="B97" s="1">
        <f t="shared" ref="B97:M97" si="6">SUM(B19:B96)</f>
        <v>15189.03</v>
      </c>
      <c r="C97" s="1">
        <f t="shared" si="6"/>
        <v>15189.060000000001</v>
      </c>
      <c r="D97" s="1">
        <f t="shared" si="6"/>
        <v>15189.039999999999</v>
      </c>
      <c r="E97" s="1">
        <f t="shared" si="6"/>
        <v>15189.03</v>
      </c>
      <c r="F97" s="1">
        <f t="shared" si="6"/>
        <v>15189.059999999998</v>
      </c>
      <c r="G97" s="1">
        <f t="shared" si="6"/>
        <v>15189.03</v>
      </c>
      <c r="H97" s="1">
        <f t="shared" si="6"/>
        <v>15189.03</v>
      </c>
      <c r="I97" s="1">
        <f t="shared" si="6"/>
        <v>15189.059999999998</v>
      </c>
      <c r="J97" s="1">
        <f t="shared" si="6"/>
        <v>15189.040000000003</v>
      </c>
      <c r="K97" s="1">
        <f t="shared" si="6"/>
        <v>15189.03</v>
      </c>
      <c r="L97" s="1">
        <f t="shared" si="6"/>
        <v>15189.059999999998</v>
      </c>
      <c r="M97" s="1">
        <f t="shared" si="6"/>
        <v>15189.03</v>
      </c>
    </row>
    <row r="98" spans="1:13" ht="15.75" x14ac:dyDescent="0.25">
      <c r="A98" t="s">
        <v>127</v>
      </c>
    </row>
    <row r="99" spans="1:13" ht="15.75" x14ac:dyDescent="0.25">
      <c r="A99" t="s">
        <v>128</v>
      </c>
    </row>
    <row r="100" spans="1:13" ht="15.75" x14ac:dyDescent="0.25">
      <c r="A100" t="s">
        <v>129</v>
      </c>
      <c r="B100" s="1">
        <f t="shared" ref="B100:M100" si="7">SUM(B98:B99)</f>
        <v>0</v>
      </c>
      <c r="C100" s="1">
        <f t="shared" si="7"/>
        <v>0</v>
      </c>
      <c r="D100" s="1">
        <f t="shared" si="7"/>
        <v>0</v>
      </c>
      <c r="E100" s="1">
        <f t="shared" si="7"/>
        <v>0</v>
      </c>
      <c r="F100" s="1">
        <f t="shared" si="7"/>
        <v>0</v>
      </c>
      <c r="G100" s="1">
        <f t="shared" si="7"/>
        <v>0</v>
      </c>
      <c r="H100" s="1">
        <f t="shared" si="7"/>
        <v>0</v>
      </c>
      <c r="I100" s="1">
        <f t="shared" si="7"/>
        <v>0</v>
      </c>
      <c r="J100" s="1">
        <f t="shared" si="7"/>
        <v>0</v>
      </c>
      <c r="K100" s="1">
        <f t="shared" si="7"/>
        <v>0</v>
      </c>
      <c r="L100" s="1">
        <f t="shared" si="7"/>
        <v>0</v>
      </c>
      <c r="M100" s="1">
        <f t="shared" si="7"/>
        <v>0</v>
      </c>
    </row>
  </sheetData>
  <pageMargins left="0.7" right="0.7" top="0.75" bottom="0.75" header="0.3" footer="0.3"/>
  <ignoredErrors>
    <ignoredError sqref="A2:M4 A10:M19 A5 A6:A9 A21:M21 A20 A24:M24 A22 A23 A33:M100 A25:A31 A32 A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Guidelines</vt:lpstr>
      <vt:lpstr>Consolidated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Jeff Pospisil</cp:lastModifiedBy>
  <dcterms:modified xsi:type="dcterms:W3CDTF">2024-09-07T01:40:31Z</dcterms:modified>
</cp:coreProperties>
</file>