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/>
  <xr:revisionPtr revIDLastSave="0" documentId="13_ncr:1_{84A7137E-9842-4B56-A25E-1A997AEEA67D}" xr6:coauthVersionLast="47" xr6:coauthVersionMax="47" xr10:uidLastSave="{00000000-0000-0000-0000-000000000000}"/>
  <bookViews>
    <workbookView xWindow="-120" yWindow="-120" windowWidth="21840" windowHeight="13020" activeTab="2" xr2:uid="{00000000-000D-0000-FFFF-FFFF00000000}"/>
  </bookViews>
  <sheets>
    <sheet name="Month 1" sheetId="1" r:id="rId1"/>
    <sheet name="Month 2" sheetId="2" r:id="rId2"/>
    <sheet name="Month 3" sheetId="3" r:id="rId3"/>
  </sheets>
  <definedNames>
    <definedName name="Calendar_Year" localSheetId="1">'Month 2'!#REF!</definedName>
    <definedName name="Calendar_Year" localSheetId="2">'Month 3'!#REF!</definedName>
    <definedName name="Calendar_Year">'Month 1'!#REF!</definedName>
    <definedName name="ColumnTitleRange1..D45.1" localSheetId="1">'Month 2'!$B$14</definedName>
    <definedName name="ColumnTitleRange1..D45.1" localSheetId="2">'Month 3'!$B$14</definedName>
    <definedName name="ColumnTitleRange1..D45.1">'Month 1'!$B$14</definedName>
    <definedName name="ColumnTitleRange2..H45.1" localSheetId="1">'Month 2'!#REF!</definedName>
    <definedName name="ColumnTitleRange2..H45.1" localSheetId="2">'Month 3'!#REF!</definedName>
    <definedName name="ColumnTitleRange2..H45.1">'Month 1'!#REF!</definedName>
    <definedName name="Days">ROW(INDIRECT("1:31"))</definedName>
    <definedName name="HerStarting" localSheetId="1">'Month 2'!#REF!</definedName>
    <definedName name="HerStarting" localSheetId="2">'Month 3'!#REF!</definedName>
    <definedName name="HerStarting">'Month 1'!#REF!</definedName>
    <definedName name="HisStarting" localSheetId="1">'Month 2'!$B$6</definedName>
    <definedName name="HisStarting" localSheetId="2">'Month 3'!$B$6</definedName>
    <definedName name="HisStarting">'Month 1'!$B$6</definedName>
    <definedName name="RowTitleRange1..D13.1" localSheetId="1">'Month 2'!$B$8</definedName>
    <definedName name="RowTitleRange1..D13.1" localSheetId="2">'Month 3'!$B$8</definedName>
    <definedName name="RowTitleRange1..D13.1">'Month 1'!$B$8</definedName>
    <definedName name="RowTitleRange2..H13.1" localSheetId="1">'Month 2'!#REF!</definedName>
    <definedName name="RowTitleRange2..H13.1" localSheetId="2">'Month 3'!#REF!</definedName>
    <definedName name="RowTitleRange2..H13.1">'Month 1'!#REF!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5" i="3" l="1"/>
  <c r="O45" i="3"/>
  <c r="N45" i="3"/>
  <c r="M45" i="3"/>
  <c r="L45" i="3"/>
  <c r="E45" i="3"/>
  <c r="C45" i="3"/>
  <c r="P44" i="3"/>
  <c r="O44" i="3"/>
  <c r="N44" i="3"/>
  <c r="M44" i="3"/>
  <c r="L44" i="3"/>
  <c r="E44" i="3" s="1"/>
  <c r="C44" i="3"/>
  <c r="P43" i="3"/>
  <c r="O43" i="3"/>
  <c r="N43" i="3"/>
  <c r="M43" i="3"/>
  <c r="L43" i="3"/>
  <c r="E43" i="3" s="1"/>
  <c r="C43" i="3"/>
  <c r="P42" i="3"/>
  <c r="O42" i="3"/>
  <c r="N42" i="3"/>
  <c r="M42" i="3"/>
  <c r="L42" i="3"/>
  <c r="E42" i="3" s="1"/>
  <c r="C42" i="3"/>
  <c r="P41" i="3"/>
  <c r="O41" i="3"/>
  <c r="E41" i="3" s="1"/>
  <c r="N41" i="3"/>
  <c r="M41" i="3"/>
  <c r="L41" i="3"/>
  <c r="C41" i="3"/>
  <c r="P40" i="3"/>
  <c r="E40" i="3" s="1"/>
  <c r="O40" i="3"/>
  <c r="N40" i="3"/>
  <c r="M40" i="3"/>
  <c r="L40" i="3"/>
  <c r="C40" i="3"/>
  <c r="P39" i="3"/>
  <c r="O39" i="3"/>
  <c r="N39" i="3"/>
  <c r="M39" i="3"/>
  <c r="L39" i="3"/>
  <c r="E39" i="3"/>
  <c r="C39" i="3"/>
  <c r="P38" i="3"/>
  <c r="O38" i="3"/>
  <c r="N38" i="3"/>
  <c r="M38" i="3"/>
  <c r="L38" i="3"/>
  <c r="C38" i="3"/>
  <c r="P37" i="3"/>
  <c r="O37" i="3"/>
  <c r="N37" i="3"/>
  <c r="M37" i="3"/>
  <c r="L37" i="3"/>
  <c r="C37" i="3"/>
  <c r="P36" i="3"/>
  <c r="O36" i="3"/>
  <c r="N36" i="3"/>
  <c r="M36" i="3"/>
  <c r="L36" i="3"/>
  <c r="C36" i="3"/>
  <c r="P35" i="3"/>
  <c r="O35" i="3"/>
  <c r="E35" i="3" s="1"/>
  <c r="N35" i="3"/>
  <c r="M35" i="3"/>
  <c r="L35" i="3"/>
  <c r="C35" i="3"/>
  <c r="P34" i="3"/>
  <c r="O34" i="3"/>
  <c r="N34" i="3"/>
  <c r="M34" i="3"/>
  <c r="L34" i="3"/>
  <c r="C34" i="3"/>
  <c r="P33" i="3"/>
  <c r="O33" i="3"/>
  <c r="N33" i="3"/>
  <c r="M33" i="3"/>
  <c r="L33" i="3"/>
  <c r="C33" i="3"/>
  <c r="P32" i="3"/>
  <c r="O32" i="3"/>
  <c r="N32" i="3"/>
  <c r="M32" i="3"/>
  <c r="L32" i="3"/>
  <c r="C32" i="3"/>
  <c r="P31" i="3"/>
  <c r="O31" i="3"/>
  <c r="N31" i="3"/>
  <c r="M31" i="3"/>
  <c r="L31" i="3"/>
  <c r="C31" i="3"/>
  <c r="P30" i="3"/>
  <c r="O30" i="3"/>
  <c r="N30" i="3"/>
  <c r="M30" i="3"/>
  <c r="L30" i="3"/>
  <c r="C30" i="3"/>
  <c r="P29" i="3"/>
  <c r="O29" i="3"/>
  <c r="N29" i="3"/>
  <c r="M29" i="3"/>
  <c r="L29" i="3"/>
  <c r="C29" i="3"/>
  <c r="P28" i="3"/>
  <c r="O28" i="3"/>
  <c r="N28" i="3"/>
  <c r="M28" i="3"/>
  <c r="L28" i="3"/>
  <c r="C28" i="3"/>
  <c r="P27" i="3"/>
  <c r="E27" i="3" s="1"/>
  <c r="O27" i="3"/>
  <c r="N27" i="3"/>
  <c r="M27" i="3"/>
  <c r="L27" i="3"/>
  <c r="C27" i="3"/>
  <c r="P26" i="3"/>
  <c r="O26" i="3"/>
  <c r="N26" i="3"/>
  <c r="M26" i="3"/>
  <c r="L26" i="3"/>
  <c r="C26" i="3"/>
  <c r="P25" i="3"/>
  <c r="O25" i="3"/>
  <c r="N25" i="3"/>
  <c r="M25" i="3"/>
  <c r="L25" i="3"/>
  <c r="C25" i="3"/>
  <c r="P24" i="3"/>
  <c r="O24" i="3"/>
  <c r="N24" i="3"/>
  <c r="M24" i="3"/>
  <c r="L24" i="3"/>
  <c r="E24" i="3" s="1"/>
  <c r="C24" i="3"/>
  <c r="P23" i="3"/>
  <c r="O23" i="3"/>
  <c r="N23" i="3"/>
  <c r="M23" i="3"/>
  <c r="L23" i="3"/>
  <c r="C23" i="3"/>
  <c r="P22" i="3"/>
  <c r="O22" i="3"/>
  <c r="N22" i="3"/>
  <c r="M22" i="3"/>
  <c r="L22" i="3"/>
  <c r="C22" i="3"/>
  <c r="P21" i="3"/>
  <c r="O21" i="3"/>
  <c r="N21" i="3"/>
  <c r="E21" i="3" s="1"/>
  <c r="M21" i="3"/>
  <c r="L21" i="3"/>
  <c r="C21" i="3"/>
  <c r="P20" i="3"/>
  <c r="O20" i="3"/>
  <c r="N20" i="3"/>
  <c r="M20" i="3"/>
  <c r="L20" i="3"/>
  <c r="E20" i="3" s="1"/>
  <c r="C20" i="3"/>
  <c r="P19" i="3"/>
  <c r="O19" i="3"/>
  <c r="N19" i="3"/>
  <c r="M19" i="3"/>
  <c r="L19" i="3"/>
  <c r="C19" i="3"/>
  <c r="P18" i="3"/>
  <c r="O18" i="3"/>
  <c r="N18" i="3"/>
  <c r="M18" i="3"/>
  <c r="L18" i="3"/>
  <c r="C18" i="3"/>
  <c r="P17" i="3"/>
  <c r="O17" i="3"/>
  <c r="N17" i="3"/>
  <c r="M17" i="3"/>
  <c r="L17" i="3"/>
  <c r="C17" i="3"/>
  <c r="P16" i="3"/>
  <c r="O16" i="3"/>
  <c r="N16" i="3"/>
  <c r="M16" i="3"/>
  <c r="L16" i="3"/>
  <c r="C16" i="3"/>
  <c r="P15" i="3"/>
  <c r="O15" i="3"/>
  <c r="N15" i="3"/>
  <c r="E15" i="3" s="1"/>
  <c r="M15" i="3"/>
  <c r="L15" i="3"/>
  <c r="D15" i="3"/>
  <c r="C15" i="3" s="1"/>
  <c r="D13" i="3"/>
  <c r="D10" i="3" s="1"/>
  <c r="D12" i="3"/>
  <c r="C27" i="2"/>
  <c r="P45" i="2"/>
  <c r="O45" i="2"/>
  <c r="N45" i="2"/>
  <c r="M45" i="2"/>
  <c r="L45" i="2"/>
  <c r="C45" i="2"/>
  <c r="P44" i="2"/>
  <c r="O44" i="2"/>
  <c r="N44" i="2"/>
  <c r="M44" i="2"/>
  <c r="L44" i="2"/>
  <c r="C44" i="2"/>
  <c r="P43" i="2"/>
  <c r="O43" i="2"/>
  <c r="N43" i="2"/>
  <c r="M43" i="2"/>
  <c r="L43" i="2"/>
  <c r="C43" i="2"/>
  <c r="P42" i="2"/>
  <c r="O42" i="2"/>
  <c r="N42" i="2"/>
  <c r="M42" i="2"/>
  <c r="L42" i="2"/>
  <c r="C42" i="2"/>
  <c r="P41" i="2"/>
  <c r="O41" i="2"/>
  <c r="N41" i="2"/>
  <c r="M41" i="2"/>
  <c r="L41" i="2"/>
  <c r="C41" i="2"/>
  <c r="P40" i="2"/>
  <c r="O40" i="2"/>
  <c r="N40" i="2"/>
  <c r="M40" i="2"/>
  <c r="L40" i="2"/>
  <c r="C40" i="2"/>
  <c r="P39" i="2"/>
  <c r="O39" i="2"/>
  <c r="N39" i="2"/>
  <c r="M39" i="2"/>
  <c r="L39" i="2"/>
  <c r="C39" i="2"/>
  <c r="P38" i="2"/>
  <c r="O38" i="2"/>
  <c r="N38" i="2"/>
  <c r="M38" i="2"/>
  <c r="L38" i="2"/>
  <c r="C38" i="2"/>
  <c r="P37" i="2"/>
  <c r="O37" i="2"/>
  <c r="N37" i="2"/>
  <c r="M37" i="2"/>
  <c r="L37" i="2"/>
  <c r="C37" i="2"/>
  <c r="P36" i="2"/>
  <c r="O36" i="2"/>
  <c r="N36" i="2"/>
  <c r="M36" i="2"/>
  <c r="L36" i="2"/>
  <c r="C36" i="2"/>
  <c r="P35" i="2"/>
  <c r="O35" i="2"/>
  <c r="N35" i="2"/>
  <c r="M35" i="2"/>
  <c r="L35" i="2"/>
  <c r="C35" i="2"/>
  <c r="P34" i="2"/>
  <c r="O34" i="2"/>
  <c r="N34" i="2"/>
  <c r="M34" i="2"/>
  <c r="L34" i="2"/>
  <c r="C34" i="2"/>
  <c r="P33" i="2"/>
  <c r="O33" i="2"/>
  <c r="N33" i="2"/>
  <c r="M33" i="2"/>
  <c r="L33" i="2"/>
  <c r="C33" i="2"/>
  <c r="P32" i="2"/>
  <c r="O32" i="2"/>
  <c r="N32" i="2"/>
  <c r="M32" i="2"/>
  <c r="L32" i="2"/>
  <c r="C32" i="2"/>
  <c r="P31" i="2"/>
  <c r="O31" i="2"/>
  <c r="N31" i="2"/>
  <c r="M31" i="2"/>
  <c r="L31" i="2"/>
  <c r="C31" i="2"/>
  <c r="P30" i="2"/>
  <c r="O30" i="2"/>
  <c r="N30" i="2"/>
  <c r="M30" i="2"/>
  <c r="L30" i="2"/>
  <c r="C30" i="2"/>
  <c r="P29" i="2"/>
  <c r="O29" i="2"/>
  <c r="E29" i="2" s="1"/>
  <c r="N29" i="2"/>
  <c r="M29" i="2"/>
  <c r="L29" i="2"/>
  <c r="C29" i="2"/>
  <c r="P28" i="2"/>
  <c r="O28" i="2"/>
  <c r="N28" i="2"/>
  <c r="M28" i="2"/>
  <c r="L28" i="2"/>
  <c r="C28" i="2"/>
  <c r="P27" i="2"/>
  <c r="O27" i="2"/>
  <c r="N27" i="2"/>
  <c r="M27" i="2"/>
  <c r="L27" i="2"/>
  <c r="P26" i="2"/>
  <c r="O26" i="2"/>
  <c r="N26" i="2"/>
  <c r="M26" i="2"/>
  <c r="L26" i="2"/>
  <c r="C26" i="2"/>
  <c r="P25" i="2"/>
  <c r="O25" i="2"/>
  <c r="N25" i="2"/>
  <c r="M25" i="2"/>
  <c r="L25" i="2"/>
  <c r="C25" i="2"/>
  <c r="P24" i="2"/>
  <c r="O24" i="2"/>
  <c r="N24" i="2"/>
  <c r="M24" i="2"/>
  <c r="L24" i="2"/>
  <c r="C24" i="2"/>
  <c r="P23" i="2"/>
  <c r="O23" i="2"/>
  <c r="N23" i="2"/>
  <c r="M23" i="2"/>
  <c r="L23" i="2"/>
  <c r="C23" i="2"/>
  <c r="P22" i="2"/>
  <c r="O22" i="2"/>
  <c r="N22" i="2"/>
  <c r="M22" i="2"/>
  <c r="L22" i="2"/>
  <c r="C22" i="2"/>
  <c r="P21" i="2"/>
  <c r="O21" i="2"/>
  <c r="N21" i="2"/>
  <c r="M21" i="2"/>
  <c r="E21" i="2" s="1"/>
  <c r="L21" i="2"/>
  <c r="C21" i="2"/>
  <c r="P20" i="2"/>
  <c r="O20" i="2"/>
  <c r="N20" i="2"/>
  <c r="M20" i="2"/>
  <c r="L20" i="2"/>
  <c r="C20" i="2"/>
  <c r="P19" i="2"/>
  <c r="O19" i="2"/>
  <c r="N19" i="2"/>
  <c r="M19" i="2"/>
  <c r="L19" i="2"/>
  <c r="C19" i="2"/>
  <c r="P18" i="2"/>
  <c r="E18" i="2" s="1"/>
  <c r="O18" i="2"/>
  <c r="N18" i="2"/>
  <c r="M18" i="2"/>
  <c r="L18" i="2"/>
  <c r="C18" i="2"/>
  <c r="P17" i="2"/>
  <c r="O17" i="2"/>
  <c r="N17" i="2"/>
  <c r="M17" i="2"/>
  <c r="L17" i="2"/>
  <c r="C17" i="2"/>
  <c r="P16" i="2"/>
  <c r="O16" i="2"/>
  <c r="N16" i="2"/>
  <c r="M16" i="2"/>
  <c r="L16" i="2"/>
  <c r="C16" i="2"/>
  <c r="P15" i="2"/>
  <c r="O15" i="2"/>
  <c r="N15" i="2"/>
  <c r="M15" i="2"/>
  <c r="L15" i="2"/>
  <c r="D15" i="2"/>
  <c r="C15" i="2" s="1"/>
  <c r="D13" i="2"/>
  <c r="D10" i="2" s="1"/>
  <c r="D12" i="2"/>
  <c r="L16" i="1"/>
  <c r="M16" i="1"/>
  <c r="N16" i="1"/>
  <c r="O16" i="1"/>
  <c r="P16" i="1"/>
  <c r="L17" i="1"/>
  <c r="M17" i="1"/>
  <c r="N17" i="1"/>
  <c r="O17" i="1"/>
  <c r="P17" i="1"/>
  <c r="E17" i="1" s="1"/>
  <c r="L18" i="1"/>
  <c r="M18" i="1"/>
  <c r="E18" i="1" s="1"/>
  <c r="N18" i="1"/>
  <c r="O18" i="1"/>
  <c r="P18" i="1"/>
  <c r="L19" i="1"/>
  <c r="M19" i="1"/>
  <c r="N19" i="1"/>
  <c r="O19" i="1"/>
  <c r="P19" i="1"/>
  <c r="L20" i="1"/>
  <c r="M20" i="1"/>
  <c r="N20" i="1"/>
  <c r="O20" i="1"/>
  <c r="P20" i="1"/>
  <c r="L21" i="1"/>
  <c r="M21" i="1"/>
  <c r="N21" i="1"/>
  <c r="O21" i="1"/>
  <c r="P21" i="1"/>
  <c r="L22" i="1"/>
  <c r="M22" i="1"/>
  <c r="N22" i="1"/>
  <c r="O22" i="1"/>
  <c r="P22" i="1"/>
  <c r="E22" i="1" s="1"/>
  <c r="L23" i="1"/>
  <c r="M23" i="1"/>
  <c r="N23" i="1"/>
  <c r="O23" i="1"/>
  <c r="P23" i="1"/>
  <c r="L24" i="1"/>
  <c r="M24" i="1"/>
  <c r="N24" i="1"/>
  <c r="O24" i="1"/>
  <c r="E24" i="1" s="1"/>
  <c r="P24" i="1"/>
  <c r="L25" i="1"/>
  <c r="M25" i="1"/>
  <c r="N25" i="1"/>
  <c r="O25" i="1"/>
  <c r="P25" i="1"/>
  <c r="L26" i="1"/>
  <c r="M26" i="1"/>
  <c r="N26" i="1"/>
  <c r="O26" i="1"/>
  <c r="P26" i="1"/>
  <c r="L27" i="1"/>
  <c r="M27" i="1"/>
  <c r="N27" i="1"/>
  <c r="O27" i="1"/>
  <c r="P27" i="1"/>
  <c r="L28" i="1"/>
  <c r="M28" i="1"/>
  <c r="N28" i="1"/>
  <c r="O28" i="1"/>
  <c r="P28" i="1"/>
  <c r="E28" i="1" s="1"/>
  <c r="L29" i="1"/>
  <c r="M29" i="1"/>
  <c r="N29" i="1"/>
  <c r="O29" i="1"/>
  <c r="P29" i="1"/>
  <c r="L30" i="1"/>
  <c r="M30" i="1"/>
  <c r="N30" i="1"/>
  <c r="O30" i="1"/>
  <c r="P30" i="1"/>
  <c r="E30" i="1" s="1"/>
  <c r="L31" i="1"/>
  <c r="M31" i="1"/>
  <c r="N31" i="1"/>
  <c r="O31" i="1"/>
  <c r="P31" i="1"/>
  <c r="L32" i="1"/>
  <c r="M32" i="1"/>
  <c r="N32" i="1"/>
  <c r="O32" i="1"/>
  <c r="P32" i="1"/>
  <c r="L33" i="1"/>
  <c r="M33" i="1"/>
  <c r="N33" i="1"/>
  <c r="O33" i="1"/>
  <c r="P33" i="1"/>
  <c r="L34" i="1"/>
  <c r="M34" i="1"/>
  <c r="N34" i="1"/>
  <c r="O34" i="1"/>
  <c r="P34" i="1"/>
  <c r="L35" i="1"/>
  <c r="M35" i="1"/>
  <c r="N35" i="1"/>
  <c r="O35" i="1"/>
  <c r="P35" i="1"/>
  <c r="L36" i="1"/>
  <c r="M36" i="1"/>
  <c r="N36" i="1"/>
  <c r="O36" i="1"/>
  <c r="P36" i="1"/>
  <c r="L37" i="1"/>
  <c r="M37" i="1"/>
  <c r="N37" i="1"/>
  <c r="O37" i="1"/>
  <c r="P37" i="1"/>
  <c r="L38" i="1"/>
  <c r="M38" i="1"/>
  <c r="N38" i="1"/>
  <c r="O38" i="1"/>
  <c r="E38" i="1" s="1"/>
  <c r="P38" i="1"/>
  <c r="L39" i="1"/>
  <c r="M39" i="1"/>
  <c r="N39" i="1"/>
  <c r="O39" i="1"/>
  <c r="E39" i="1" s="1"/>
  <c r="P39" i="1"/>
  <c r="L40" i="1"/>
  <c r="M40" i="1"/>
  <c r="N40" i="1"/>
  <c r="O40" i="1"/>
  <c r="E40" i="1" s="1"/>
  <c r="P40" i="1"/>
  <c r="L41" i="1"/>
  <c r="M41" i="1"/>
  <c r="N41" i="1"/>
  <c r="O41" i="1"/>
  <c r="P41" i="1"/>
  <c r="L42" i="1"/>
  <c r="M42" i="1"/>
  <c r="N42" i="1"/>
  <c r="O42" i="1"/>
  <c r="P42" i="1"/>
  <c r="L43" i="1"/>
  <c r="M43" i="1"/>
  <c r="N43" i="1"/>
  <c r="O43" i="1"/>
  <c r="P43" i="1"/>
  <c r="L44" i="1"/>
  <c r="M44" i="1"/>
  <c r="N44" i="1"/>
  <c r="O44" i="1"/>
  <c r="P44" i="1"/>
  <c r="L45" i="1"/>
  <c r="M45" i="1"/>
  <c r="N45" i="1"/>
  <c r="E45" i="1" s="1"/>
  <c r="O45" i="1"/>
  <c r="P45" i="1"/>
  <c r="E20" i="1"/>
  <c r="E23" i="1"/>
  <c r="E25" i="1"/>
  <c r="E29" i="1"/>
  <c r="E32" i="1"/>
  <c r="E36" i="1"/>
  <c r="P15" i="1"/>
  <c r="O15" i="1"/>
  <c r="M15" i="1"/>
  <c r="N15" i="1"/>
  <c r="L15" i="1"/>
  <c r="D15" i="1"/>
  <c r="D9" i="1" s="1"/>
  <c r="D13" i="1"/>
  <c r="D10" i="1" s="1"/>
  <c r="D12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B15" i="2" a="1"/>
  <c r="B15" i="3" a="1"/>
  <c r="B15" i="1" a="1"/>
  <c r="E38" i="3" l="1"/>
  <c r="E37" i="3"/>
  <c r="E36" i="3"/>
  <c r="E34" i="3"/>
  <c r="E33" i="3"/>
  <c r="E32" i="3"/>
  <c r="E31" i="3"/>
  <c r="E30" i="3"/>
  <c r="E28" i="3"/>
  <c r="E29" i="3"/>
  <c r="E26" i="3"/>
  <c r="E25" i="3"/>
  <c r="E23" i="3"/>
  <c r="E22" i="3"/>
  <c r="E19" i="3"/>
  <c r="E18" i="3"/>
  <c r="E17" i="3"/>
  <c r="E16" i="3"/>
  <c r="D11" i="3"/>
  <c r="B41" i="3"/>
  <c r="B35" i="3"/>
  <c r="B29" i="3"/>
  <c r="B23" i="3"/>
  <c r="B17" i="3"/>
  <c r="B40" i="3"/>
  <c r="B34" i="3"/>
  <c r="B28" i="3"/>
  <c r="B22" i="3"/>
  <c r="B16" i="3"/>
  <c r="B45" i="3"/>
  <c r="B39" i="3"/>
  <c r="B33" i="3"/>
  <c r="B27" i="3"/>
  <c r="B21" i="3"/>
  <c r="B15" i="3"/>
  <c r="B44" i="3"/>
  <c r="B38" i="3"/>
  <c r="B32" i="3"/>
  <c r="B26" i="3"/>
  <c r="B20" i="3"/>
  <c r="B43" i="3"/>
  <c r="B37" i="3"/>
  <c r="B31" i="3"/>
  <c r="B25" i="3"/>
  <c r="B19" i="3"/>
  <c r="B42" i="3"/>
  <c r="B36" i="3"/>
  <c r="B30" i="3"/>
  <c r="B24" i="3"/>
  <c r="B18" i="3"/>
  <c r="D8" i="3"/>
  <c r="D9" i="3"/>
  <c r="D9" i="2"/>
  <c r="E45" i="2"/>
  <c r="E44" i="2"/>
  <c r="E43" i="2"/>
  <c r="E42" i="2"/>
  <c r="E41" i="2"/>
  <c r="E40" i="2"/>
  <c r="E38" i="2"/>
  <c r="E39" i="2"/>
  <c r="E37" i="2"/>
  <c r="E36" i="2"/>
  <c r="E35" i="2"/>
  <c r="E34" i="2"/>
  <c r="E33" i="2"/>
  <c r="E32" i="2"/>
  <c r="E31" i="2"/>
  <c r="E30" i="2"/>
  <c r="E28" i="2"/>
  <c r="E27" i="2"/>
  <c r="E26" i="2"/>
  <c r="E25" i="2"/>
  <c r="E24" i="2"/>
  <c r="E23" i="2"/>
  <c r="E22" i="2"/>
  <c r="E20" i="2"/>
  <c r="E19" i="2"/>
  <c r="E17" i="2"/>
  <c r="E16" i="2"/>
  <c r="E15" i="2"/>
  <c r="D11" i="2"/>
  <c r="D8" i="2"/>
  <c r="B41" i="2"/>
  <c r="B35" i="2"/>
  <c r="B29" i="2"/>
  <c r="B23" i="2"/>
  <c r="B17" i="2"/>
  <c r="B40" i="2"/>
  <c r="B34" i="2"/>
  <c r="B28" i="2"/>
  <c r="B22" i="2"/>
  <c r="B16" i="2"/>
  <c r="B39" i="2"/>
  <c r="B27" i="2"/>
  <c r="B15" i="2"/>
  <c r="B38" i="2"/>
  <c r="B32" i="2"/>
  <c r="B26" i="2"/>
  <c r="B20" i="2"/>
  <c r="B44" i="2"/>
  <c r="B43" i="2"/>
  <c r="B37" i="2"/>
  <c r="B31" i="2"/>
  <c r="B25" i="2"/>
  <c r="B19" i="2"/>
  <c r="B42" i="2"/>
  <c r="B36" i="2"/>
  <c r="B30" i="2"/>
  <c r="B24" i="2"/>
  <c r="B18" i="2"/>
  <c r="B45" i="2"/>
  <c r="B33" i="2"/>
  <c r="B21" i="2"/>
  <c r="E44" i="1"/>
  <c r="E43" i="1"/>
  <c r="E42" i="1"/>
  <c r="E41" i="1"/>
  <c r="E37" i="1"/>
  <c r="E35" i="1"/>
  <c r="E34" i="1"/>
  <c r="E33" i="1"/>
  <c r="E31" i="1"/>
  <c r="E27" i="1"/>
  <c r="E26" i="1"/>
  <c r="E21" i="1"/>
  <c r="E19" i="1"/>
  <c r="E16" i="1"/>
  <c r="E15" i="1"/>
  <c r="B22" i="1"/>
  <c r="B30" i="1"/>
  <c r="B38" i="1"/>
  <c r="B15" i="1"/>
  <c r="B23" i="1"/>
  <c r="B31" i="1"/>
  <c r="B39" i="1"/>
  <c r="B16" i="1"/>
  <c r="B24" i="1"/>
  <c r="B32" i="1"/>
  <c r="B40" i="1"/>
  <c r="B17" i="1"/>
  <c r="B25" i="1"/>
  <c r="B33" i="1"/>
  <c r="B41" i="1"/>
  <c r="B18" i="1"/>
  <c r="B26" i="1"/>
  <c r="B34" i="1"/>
  <c r="B42" i="1"/>
  <c r="B19" i="1"/>
  <c r="B27" i="1"/>
  <c r="B35" i="1"/>
  <c r="B43" i="1"/>
  <c r="B20" i="1"/>
  <c r="B28" i="1"/>
  <c r="B36" i="1"/>
  <c r="B44" i="1"/>
  <c r="B21" i="1"/>
  <c r="B29" i="1"/>
  <c r="B37" i="1"/>
  <c r="B45" i="1"/>
  <c r="D11" i="1"/>
  <c r="D8" i="1"/>
  <c r="C15" i="1"/>
</calcChain>
</file>

<file path=xl/sharedStrings.xml><?xml version="1.0" encoding="utf-8"?>
<sst xmlns="http://schemas.openxmlformats.org/spreadsheetml/2006/main" count="235" uniqueCount="22">
  <si>
    <t>Weight</t>
  </si>
  <si>
    <t>Tracker</t>
  </si>
  <si>
    <t>Jeff Pospisil</t>
  </si>
  <si>
    <t>STARTING</t>
  </si>
  <si>
    <t>GOAL</t>
  </si>
  <si>
    <t>MAXIMUM</t>
  </si>
  <si>
    <t>MINIMUM</t>
  </si>
  <si>
    <t>LOST %</t>
  </si>
  <si>
    <t>AVERAGE</t>
  </si>
  <si>
    <t>TO GOAL</t>
  </si>
  <si>
    <t>TOTAL LOST</t>
  </si>
  <si>
    <t>DAY</t>
  </si>
  <si>
    <t>Progress Bar</t>
  </si>
  <si>
    <t>WEIGHT</t>
  </si>
  <si>
    <t>SCORE</t>
  </si>
  <si>
    <t>Sleep - 7</t>
  </si>
  <si>
    <t>iFast - (16-20)</t>
  </si>
  <si>
    <t>Exercise - (0-2)</t>
  </si>
  <si>
    <t>Nap - Y</t>
  </si>
  <si>
    <t>Cooling - Y</t>
  </si>
  <si>
    <t>Y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</si>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</sst>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#,##0.0"/>
  </numFmts>
  <fonts count="16" x14ac:knownFonts="1">
    <font>
      <sz val="11"/>
      <color theme="3" tint="-0.24994659260841701"/>
      <name val="Verdana"/>
      <family val="2"/>
      <scheme val="minor"/>
    </font>
    <font>
      <sz val="14"/>
      <color theme="3"/>
      <name val="Verdana"/>
      <family val="2"/>
      <scheme val="minor"/>
    </font>
    <font>
      <b/>
      <sz val="22"/>
      <color theme="0"/>
      <name val="Arial"/>
      <family val="2"/>
    </font>
    <font>
      <b/>
      <sz val="14"/>
      <color theme="0"/>
      <name val="Verdana"/>
      <family val="2"/>
      <scheme val="minor"/>
    </font>
    <font>
      <b/>
      <sz val="11"/>
      <color theme="3"/>
      <name val="Verdana"/>
      <family val="2"/>
      <scheme val="minor"/>
    </font>
    <font>
      <sz val="11"/>
      <color theme="3"/>
      <name val="Verdana"/>
      <family val="2"/>
      <scheme val="minor"/>
    </font>
    <font>
      <b/>
      <sz val="11"/>
      <color theme="0"/>
      <name val="Verdana"/>
      <family val="2"/>
      <scheme val="minor"/>
    </font>
    <font>
      <b/>
      <sz val="29"/>
      <color theme="5" tint="-0.499984740745262"/>
      <name val="Verdana"/>
      <family val="2"/>
      <scheme val="minor"/>
    </font>
    <font>
      <sz val="11"/>
      <color theme="3" tint="-0.24994659260841701"/>
      <name val="Verdana"/>
      <family val="2"/>
      <scheme val="minor"/>
    </font>
    <font>
      <b/>
      <sz val="11"/>
      <color theme="4" tint="-0.499984740745262"/>
      <name val="Verdana"/>
      <family val="2"/>
      <scheme val="minor"/>
    </font>
    <font>
      <b/>
      <sz val="11"/>
      <color theme="5" tint="-0.499984740745262"/>
      <name val="Verdana"/>
      <family val="2"/>
      <scheme val="minor"/>
    </font>
    <font>
      <b/>
      <sz val="13"/>
      <color theme="4" tint="-0.499984740745262"/>
      <name val="Verdana"/>
      <family val="2"/>
      <scheme val="minor"/>
    </font>
    <font>
      <b/>
      <sz val="13"/>
      <color theme="5" tint="-0.499984740745262"/>
      <name val="Verdana"/>
      <family val="2"/>
      <scheme val="minor"/>
    </font>
    <font>
      <b/>
      <sz val="29"/>
      <color theme="4" tint="-0.499984740745262"/>
      <name val="Verdana"/>
      <family val="2"/>
      <scheme val="major"/>
    </font>
    <font>
      <sz val="11"/>
      <name val="Verdana"/>
      <family val="2"/>
      <scheme val="minor"/>
    </font>
    <font>
      <sz val="11"/>
      <color rgb="FFFF0000"/>
      <name val="Verdana"/>
      <family val="2"/>
      <scheme val="minor"/>
    </font>
  </fonts>
  <fills count="7">
    <fill>
      <patternFill patternType="none"/>
    </fill>
    <fill>
      <patternFill patternType="gray125"/>
    </fill>
    <fill>
      <gradientFill degree="270">
        <stop position="0">
          <color theme="1"/>
        </stop>
        <stop position="1">
          <color theme="1" tint="0.1490218817712943"/>
        </stop>
      </gradient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-0.49998474074526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3" tint="0.5999633777886288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theme="4" tint="-0.499984740745262"/>
      </top>
      <bottom/>
      <diagonal/>
    </border>
    <border>
      <left/>
      <right/>
      <top/>
      <bottom style="thin">
        <color theme="3" tint="-0.24994659260841701"/>
      </bottom>
      <diagonal/>
    </border>
    <border>
      <left/>
      <right/>
      <top/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medium">
        <color theme="5" tint="-0.499984740745262"/>
      </top>
      <bottom style="thin">
        <color theme="3" tint="0.59996337778862885"/>
      </bottom>
      <diagonal/>
    </border>
    <border>
      <left/>
      <right/>
      <top style="medium">
        <color theme="4" tint="-0.499984740745262"/>
      </top>
      <bottom style="thin">
        <color theme="3" tint="0.5999633777886288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">
    <xf numFmtId="0" fontId="0" fillId="0" borderId="0" applyNumberFormat="0" applyFill="0" applyBorder="0" applyAlignment="0" applyProtection="0"/>
    <xf numFmtId="0" fontId="1" fillId="0" borderId="0" applyBorder="0" applyProtection="0">
      <alignment horizontal="left" indent="3"/>
    </xf>
    <xf numFmtId="0" fontId="4" fillId="0" borderId="5" applyFill="0" applyProtection="0">
      <alignment horizontal="center"/>
    </xf>
    <xf numFmtId="3" fontId="5" fillId="0" borderId="8" applyFill="0" applyProtection="0">
      <alignment horizontal="center"/>
    </xf>
    <xf numFmtId="0" fontId="8" fillId="0" borderId="4" applyNumberFormat="0" applyFont="0" applyFill="0" applyAlignment="0" applyProtection="0"/>
    <xf numFmtId="164" fontId="5" fillId="0" borderId="0" applyFont="0" applyFill="0" applyBorder="0" applyAlignment="0" applyProtection="0"/>
    <xf numFmtId="3" fontId="2" fillId="2" borderId="11" applyProtection="0">
      <alignment horizontal="center" vertical="center"/>
    </xf>
    <xf numFmtId="0" fontId="14" fillId="0" borderId="13" applyNumberFormat="0" applyFont="0" applyFill="0" applyAlignment="0" applyProtection="0">
      <alignment horizontal="centerContinuous" vertical="top"/>
    </xf>
    <xf numFmtId="0" fontId="14" fillId="0" borderId="12" applyNumberFormat="0" applyFont="0" applyFill="0" applyAlignment="0" applyProtection="0">
      <alignment horizontal="centerContinuous" vertical="top"/>
    </xf>
    <xf numFmtId="0" fontId="10" fillId="0" borderId="6" applyFill="0" applyProtection="0">
      <alignment horizontal="left" indent="1"/>
    </xf>
    <xf numFmtId="0" fontId="9" fillId="0" borderId="7" applyFill="0" applyProtection="0">
      <alignment horizontal="right" indent="1"/>
    </xf>
    <xf numFmtId="0" fontId="5" fillId="0" borderId="0" applyNumberFormat="0" applyFill="0" applyBorder="0" applyProtection="0">
      <alignment horizontal="left" indent="1"/>
    </xf>
    <xf numFmtId="0" fontId="5" fillId="3" borderId="1" applyNumberFormat="0" applyFont="0" applyAlignment="0" applyProtection="0"/>
    <xf numFmtId="0" fontId="6" fillId="6" borderId="0" applyNumberFormat="0" applyBorder="0" applyAlignment="0" applyProtection="0"/>
    <xf numFmtId="0" fontId="6" fillId="5" borderId="0" applyNumberFormat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5" fillId="4" borderId="2" applyNumberFormat="0" applyFont="0" applyAlignment="0" applyProtection="0"/>
    <xf numFmtId="0" fontId="7" fillId="0" borderId="0">
      <alignment horizontal="left" vertical="top"/>
    </xf>
    <xf numFmtId="3" fontId="3" fillId="6" borderId="0">
      <alignment horizontal="right" indent="1"/>
    </xf>
    <xf numFmtId="3" fontId="3" fillId="5" borderId="0">
      <alignment horizontal="right" indent="1"/>
    </xf>
    <xf numFmtId="3" fontId="11" fillId="0" borderId="8">
      <alignment horizontal="center"/>
    </xf>
    <xf numFmtId="3" fontId="12" fillId="0" borderId="8">
      <alignment horizontal="center"/>
    </xf>
    <xf numFmtId="0" fontId="13" fillId="0" borderId="0" applyProtection="0">
      <alignment horizontal="right" vertical="top"/>
    </xf>
    <xf numFmtId="0" fontId="9" fillId="0" borderId="0" applyNumberFormat="0" applyFill="0" applyProtection="0">
      <alignment horizontal="center" vertical="top"/>
    </xf>
    <xf numFmtId="0" fontId="10" fillId="0" borderId="0" applyFill="0" applyProtection="0">
      <alignment horizontal="center" vertical="top"/>
    </xf>
    <xf numFmtId="165" fontId="11" fillId="3" borderId="1" applyFont="0" applyFill="0" applyBorder="0" applyAlignment="0">
      <alignment horizontal="right" indent="1"/>
    </xf>
    <xf numFmtId="0" fontId="6" fillId="0" borderId="0" applyFill="0" applyBorder="0">
      <alignment horizontal="center"/>
    </xf>
  </cellStyleXfs>
  <cellXfs count="29">
    <xf numFmtId="0" fontId="0" fillId="0" borderId="0" xfId="0"/>
    <xf numFmtId="0" fontId="7" fillId="0" borderId="0" xfId="20">
      <alignment horizontal="left" vertical="top"/>
    </xf>
    <xf numFmtId="0" fontId="0" fillId="0" borderId="4" xfId="4" applyFont="1" applyAlignment="1">
      <alignment horizontal="center"/>
    </xf>
    <xf numFmtId="0" fontId="1" fillId="0" borderId="0" xfId="1" applyBorder="1">
      <alignment horizontal="left" indent="3"/>
    </xf>
    <xf numFmtId="0" fontId="4" fillId="0" borderId="5" xfId="2">
      <alignment horizontal="center"/>
    </xf>
    <xf numFmtId="0" fontId="13" fillId="0" borderId="0" xfId="25">
      <alignment horizontal="right" vertical="top"/>
    </xf>
    <xf numFmtId="0" fontId="7" fillId="0" borderId="0" xfId="20" applyAlignment="1">
      <alignment horizontal="left" vertical="top"/>
    </xf>
    <xf numFmtId="3" fontId="5" fillId="0" borderId="4" xfId="3" applyBorder="1">
      <alignment horizontal="center"/>
    </xf>
    <xf numFmtId="164" fontId="11" fillId="3" borderId="1" xfId="5" applyFont="1" applyFill="1" applyBorder="1" applyAlignment="1">
      <alignment horizontal="right" indent="1"/>
    </xf>
    <xf numFmtId="0" fontId="0" fillId="0" borderId="0" xfId="0" applyAlignment="1">
      <alignment horizontal="right" indent="1"/>
    </xf>
    <xf numFmtId="0" fontId="6" fillId="0" borderId="5" xfId="29" applyBorder="1">
      <alignment horizontal="center"/>
    </xf>
    <xf numFmtId="0" fontId="9" fillId="0" borderId="0" xfId="26">
      <alignment horizontal="center" vertical="top"/>
    </xf>
    <xf numFmtId="0" fontId="0" fillId="0" borderId="3" xfId="0" applyBorder="1" applyAlignment="1">
      <alignment horizontal="center" vertical="top"/>
    </xf>
    <xf numFmtId="0" fontId="9" fillId="0" borderId="0" xfId="10" applyBorder="1">
      <alignment horizontal="right" indent="1"/>
    </xf>
    <xf numFmtId="0" fontId="4" fillId="0" borderId="0" xfId="2" applyBorder="1">
      <alignment horizontal="center"/>
    </xf>
    <xf numFmtId="0" fontId="0" fillId="0" borderId="0" xfId="0" applyBorder="1"/>
    <xf numFmtId="0" fontId="0" fillId="0" borderId="0" xfId="0" applyAlignment="1">
      <alignment textRotation="60"/>
    </xf>
    <xf numFmtId="0" fontId="0" fillId="0" borderId="14" xfId="0" applyBorder="1" applyAlignment="1">
      <alignment textRotation="60"/>
    </xf>
    <xf numFmtId="165" fontId="11" fillId="0" borderId="8" xfId="23" applyNumberFormat="1">
      <alignment horizontal="center"/>
    </xf>
    <xf numFmtId="165" fontId="11" fillId="3" borderId="13" xfId="7" applyNumberFormat="1" applyFont="1" applyFill="1" applyAlignment="1">
      <alignment horizontal="right" indent="1"/>
    </xf>
    <xf numFmtId="165" fontId="11" fillId="3" borderId="1" xfId="12" applyNumberFormat="1" applyFont="1" applyAlignment="1">
      <alignment horizontal="right" indent="1"/>
    </xf>
    <xf numFmtId="165" fontId="11" fillId="3" borderId="1" xfId="28" applyNumberFormat="1" applyFont="1" applyAlignment="1">
      <alignment horizontal="right" indent="1"/>
    </xf>
    <xf numFmtId="165" fontId="3" fillId="6" borderId="0" xfId="21" applyNumberFormat="1">
      <alignment horizontal="right" indent="1"/>
    </xf>
    <xf numFmtId="0" fontId="0" fillId="0" borderId="14" xfId="0" applyFill="1" applyBorder="1" applyAlignment="1">
      <alignment horizontal="center" vertical="center"/>
    </xf>
    <xf numFmtId="165" fontId="2" fillId="2" borderId="11" xfId="6" applyNumberFormat="1">
      <alignment horizontal="center" vertical="center"/>
    </xf>
    <xf numFmtId="0" fontId="15" fillId="0" borderId="4" xfId="4" applyFont="1" applyAlignment="1">
      <alignment horizontal="center"/>
    </xf>
    <xf numFmtId="0" fontId="6" fillId="6" borderId="10" xfId="13" applyBorder="1" applyAlignment="1">
      <alignment horizontal="left" indent="1"/>
    </xf>
    <xf numFmtId="0" fontId="5" fillId="3" borderId="13" xfId="7" applyFont="1" applyFill="1" applyAlignment="1">
      <alignment horizontal="left" indent="1"/>
    </xf>
    <xf numFmtId="0" fontId="5" fillId="3" borderId="9" xfId="12" applyBorder="1" applyAlignment="1">
      <alignment horizontal="left" indent="1"/>
    </xf>
  </cellXfs>
  <cellStyles count="30">
    <cellStyle name="Comma" xfId="15" builtinId="3" customBuiltin="1"/>
    <cellStyle name="Comma [0]" xfId="16" builtinId="6" customBuiltin="1"/>
    <cellStyle name="Currency" xfId="17" builtinId="4" customBuiltin="1"/>
    <cellStyle name="Currency [0]" xfId="18" builtinId="7" customBuiltin="1"/>
    <cellStyle name="Day" xfId="3" xr:uid="{00000000-0005-0000-0000-000004000000}"/>
    <cellStyle name="Decimal" xfId="28" xr:uid="{00000000-0005-0000-0000-000005000000}"/>
    <cellStyle name="Heading 1" xfId="1" builtinId="16" customBuiltin="1"/>
    <cellStyle name="Heading 2" xfId="2" builtinId="17" customBuiltin="1"/>
    <cellStyle name="Heading 3" xfId="26" builtinId="18" customBuiltin="1"/>
    <cellStyle name="Heading 4" xfId="27" builtinId="19" customBuiltin="1"/>
    <cellStyle name="Her Name" xfId="9" xr:uid="{00000000-0005-0000-0000-00000A000000}"/>
    <cellStyle name="Her Stats" xfId="24" xr:uid="{00000000-0005-0000-0000-00000B000000}"/>
    <cellStyle name="Her Total Lost" xfId="22" xr:uid="{00000000-0005-0000-0000-00000C000000}"/>
    <cellStyle name="Her Total Lost Shade" xfId="14" xr:uid="{00000000-0005-0000-0000-00000D000000}"/>
    <cellStyle name="His Name" xfId="10" xr:uid="{00000000-0005-0000-0000-00000E000000}"/>
    <cellStyle name="His stats" xfId="23" xr:uid="{00000000-0005-0000-0000-00000F000000}"/>
    <cellStyle name="His Total Lost" xfId="21" xr:uid="{00000000-0005-0000-0000-000010000000}"/>
    <cellStyle name="His Total Lost Shade" xfId="13" xr:uid="{00000000-0005-0000-0000-000011000000}"/>
    <cellStyle name="Normal" xfId="0" builtinId="0" customBuiltin="1"/>
    <cellStyle name="Note" xfId="19" builtinId="10" customBuiltin="1"/>
    <cellStyle name="Percent" xfId="5" builtinId="5" customBuiltin="1"/>
    <cellStyle name="Progress_Bar" xfId="29" xr:uid="{00000000-0005-0000-0000-000015000000}"/>
    <cellStyle name="Stats Labels" xfId="11" xr:uid="{00000000-0005-0000-0000-000016000000}"/>
    <cellStyle name="Stats Shade" xfId="12" xr:uid="{00000000-0005-0000-0000-000017000000}"/>
    <cellStyle name="Title" xfId="25" builtinId="15" customBuiltin="1"/>
    <cellStyle name="Top border hers" xfId="8" xr:uid="{00000000-0005-0000-0000-000019000000}"/>
    <cellStyle name="Top border his" xfId="7" xr:uid="{00000000-0005-0000-0000-00001A000000}"/>
    <cellStyle name="Top Entry" xfId="6" xr:uid="{00000000-0005-0000-0000-00001B000000}"/>
    <cellStyle name="Tracker" xfId="20" xr:uid="{00000000-0005-0000-0000-00001C000000}"/>
    <cellStyle name="Underline" xfId="4" xr:uid="{00000000-0005-0000-0000-00001D000000}"/>
  </cellStyles>
  <dxfs count="42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190499</xdr:colOff>
      <xdr:row>0</xdr:row>
      <xdr:rowOff>45719</xdr:rowOff>
    </xdr:from>
    <xdr:to>
      <xdr:col>1</xdr:col>
      <xdr:colOff>558926</xdr:colOff>
      <xdr:row>1</xdr:row>
      <xdr:rowOff>419100</xdr:rowOff>
    </xdr:to>
    <xdr:grpSp>
      <xdr:nvGrpSpPr>
        <xdr:cNvPr id="6" name="Chart Icon" descr="Small columnar chart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447674" y="45719"/>
          <a:ext cx="368427" cy="621031"/>
          <a:chOff x="6419850" y="1150619"/>
          <a:chExt cx="263652" cy="411480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6515100" y="1287779"/>
            <a:ext cx="73152" cy="27432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6419850" y="1150619"/>
            <a:ext cx="73152" cy="4114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/>
        </xdr:nvSpPr>
        <xdr:spPr>
          <a:xfrm>
            <a:off x="6610350" y="1379219"/>
            <a:ext cx="73152" cy="1828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 editAs="oneCell">
    <xdr:from>
      <xdr:col>2</xdr:col>
      <xdr:colOff>238125</xdr:colOff>
      <xdr:row>5</xdr:row>
      <xdr:rowOff>19050</xdr:rowOff>
    </xdr:from>
    <xdr:to>
      <xdr:col>2</xdr:col>
      <xdr:colOff>878205</xdr:colOff>
      <xdr:row>5</xdr:row>
      <xdr:rowOff>313663</xdr:rowOff>
    </xdr:to>
    <xdr:sp macro="" textlink="">
      <xdr:nvSpPr>
        <xdr:cNvPr id="7" name="Right Arrow 6" descr="Right pointing arrow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/>
        </xdr:cNvSpPr>
      </xdr:nvSpPr>
      <xdr:spPr>
        <a:xfrm>
          <a:off x="1609725" y="1647825"/>
          <a:ext cx="640080" cy="294613"/>
        </a:xfrm>
        <a:prstGeom prst="rightArrow">
          <a:avLst>
            <a:gd name="adj1" fmla="val 50000"/>
            <a:gd name="adj2" fmla="val 51806"/>
          </a:avLst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190499</xdr:colOff>
      <xdr:row>0</xdr:row>
      <xdr:rowOff>45719</xdr:rowOff>
    </xdr:from>
    <xdr:to>
      <xdr:col>1</xdr:col>
      <xdr:colOff>558926</xdr:colOff>
      <xdr:row>1</xdr:row>
      <xdr:rowOff>419100</xdr:rowOff>
    </xdr:to>
    <xdr:grpSp>
      <xdr:nvGrpSpPr>
        <xdr:cNvPr id="2" name="Chart Icon" descr="Small columnar chart">
          <a:extLst>
            <a:ext uri="{FF2B5EF4-FFF2-40B4-BE49-F238E27FC236}">
              <a16:creationId xmlns:a16="http://schemas.microsoft.com/office/drawing/2014/main" id="{DCA019C1-1AFC-4BED-8CB4-7BFE42F3E850}"/>
            </a:ext>
          </a:extLst>
        </xdr:cNvPr>
        <xdr:cNvGrpSpPr/>
      </xdr:nvGrpSpPr>
      <xdr:grpSpPr>
        <a:xfrm>
          <a:off x="447674" y="45719"/>
          <a:ext cx="368427" cy="621031"/>
          <a:chOff x="6419850" y="1150619"/>
          <a:chExt cx="263652" cy="411480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50CB9101-C718-40A4-8F4E-7160414CA3B5}"/>
              </a:ext>
            </a:extLst>
          </xdr:cNvPr>
          <xdr:cNvSpPr/>
        </xdr:nvSpPr>
        <xdr:spPr>
          <a:xfrm>
            <a:off x="6515100" y="1287779"/>
            <a:ext cx="73152" cy="27432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5CE9DCD2-D21E-45CF-BC21-FC90C4A71615}"/>
              </a:ext>
            </a:extLst>
          </xdr:cNvPr>
          <xdr:cNvSpPr/>
        </xdr:nvSpPr>
        <xdr:spPr>
          <a:xfrm>
            <a:off x="6419850" y="1150619"/>
            <a:ext cx="73152" cy="4114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4686CAB1-7A0E-48FE-8B9A-4BFEF708A4DB}"/>
              </a:ext>
            </a:extLst>
          </xdr:cNvPr>
          <xdr:cNvSpPr/>
        </xdr:nvSpPr>
        <xdr:spPr>
          <a:xfrm>
            <a:off x="6610350" y="1379219"/>
            <a:ext cx="73152" cy="1828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 editAs="oneCell">
    <xdr:from>
      <xdr:col>2</xdr:col>
      <xdr:colOff>238125</xdr:colOff>
      <xdr:row>5</xdr:row>
      <xdr:rowOff>19050</xdr:rowOff>
    </xdr:from>
    <xdr:to>
      <xdr:col>2</xdr:col>
      <xdr:colOff>878205</xdr:colOff>
      <xdr:row>5</xdr:row>
      <xdr:rowOff>313663</xdr:rowOff>
    </xdr:to>
    <xdr:sp macro="" textlink="">
      <xdr:nvSpPr>
        <xdr:cNvPr id="6" name="Right Arrow 6" descr="Right pointing arrow">
          <a:extLst>
            <a:ext uri="{FF2B5EF4-FFF2-40B4-BE49-F238E27FC236}">
              <a16:creationId xmlns:a16="http://schemas.microsoft.com/office/drawing/2014/main" id="{0A0E0659-534C-4DF4-ABC0-07899D2E1ACF}"/>
            </a:ext>
          </a:extLst>
        </xdr:cNvPr>
        <xdr:cNvSpPr>
          <a:spLocks noChangeAspect="1"/>
        </xdr:cNvSpPr>
      </xdr:nvSpPr>
      <xdr:spPr>
        <a:xfrm>
          <a:off x="1609725" y="1647825"/>
          <a:ext cx="640080" cy="294613"/>
        </a:xfrm>
        <a:prstGeom prst="rightArrow">
          <a:avLst>
            <a:gd name="adj1" fmla="val 50000"/>
            <a:gd name="adj2" fmla="val 51806"/>
          </a:avLst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190499</xdr:colOff>
      <xdr:row>0</xdr:row>
      <xdr:rowOff>45719</xdr:rowOff>
    </xdr:from>
    <xdr:to>
      <xdr:col>1</xdr:col>
      <xdr:colOff>558926</xdr:colOff>
      <xdr:row>1</xdr:row>
      <xdr:rowOff>419100</xdr:rowOff>
    </xdr:to>
    <xdr:grpSp>
      <xdr:nvGrpSpPr>
        <xdr:cNvPr id="2" name="Chart Icon" descr="Small columnar chart">
          <a:extLst>
            <a:ext uri="{FF2B5EF4-FFF2-40B4-BE49-F238E27FC236}">
              <a16:creationId xmlns:a16="http://schemas.microsoft.com/office/drawing/2014/main" id="{E7D5A425-E4B0-4508-AF4B-E747C4F24876}"/>
            </a:ext>
          </a:extLst>
        </xdr:cNvPr>
        <xdr:cNvGrpSpPr/>
      </xdr:nvGrpSpPr>
      <xdr:grpSpPr>
        <a:xfrm>
          <a:off x="447674" y="45719"/>
          <a:ext cx="368427" cy="621031"/>
          <a:chOff x="6419850" y="1150619"/>
          <a:chExt cx="263652" cy="411480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8D49237B-7393-402A-AD6B-4F83B2671814}"/>
              </a:ext>
            </a:extLst>
          </xdr:cNvPr>
          <xdr:cNvSpPr/>
        </xdr:nvSpPr>
        <xdr:spPr>
          <a:xfrm>
            <a:off x="6515100" y="1287779"/>
            <a:ext cx="73152" cy="27432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617A9F9F-5191-4631-872D-E0AD72D65634}"/>
              </a:ext>
            </a:extLst>
          </xdr:cNvPr>
          <xdr:cNvSpPr/>
        </xdr:nvSpPr>
        <xdr:spPr>
          <a:xfrm>
            <a:off x="6419850" y="1150619"/>
            <a:ext cx="73152" cy="4114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3780AEA6-1FD3-43A0-8423-A93B6C89C20A}"/>
              </a:ext>
            </a:extLst>
          </xdr:cNvPr>
          <xdr:cNvSpPr/>
        </xdr:nvSpPr>
        <xdr:spPr>
          <a:xfrm>
            <a:off x="6610350" y="1379219"/>
            <a:ext cx="73152" cy="1828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 editAs="oneCell">
    <xdr:from>
      <xdr:col>2</xdr:col>
      <xdr:colOff>238125</xdr:colOff>
      <xdr:row>5</xdr:row>
      <xdr:rowOff>19050</xdr:rowOff>
    </xdr:from>
    <xdr:to>
      <xdr:col>2</xdr:col>
      <xdr:colOff>878205</xdr:colOff>
      <xdr:row>5</xdr:row>
      <xdr:rowOff>313663</xdr:rowOff>
    </xdr:to>
    <xdr:sp macro="" textlink="">
      <xdr:nvSpPr>
        <xdr:cNvPr id="6" name="Right Arrow 6" descr="Right pointing arrow">
          <a:extLst>
            <a:ext uri="{FF2B5EF4-FFF2-40B4-BE49-F238E27FC236}">
              <a16:creationId xmlns:a16="http://schemas.microsoft.com/office/drawing/2014/main" id="{03C4C27F-4236-49E6-B5FD-734FB8B6A888}"/>
            </a:ext>
          </a:extLst>
        </xdr:cNvPr>
        <xdr:cNvSpPr>
          <a:spLocks noChangeAspect="1"/>
        </xdr:cNvSpPr>
      </xdr:nvSpPr>
      <xdr:spPr>
        <a:xfrm>
          <a:off x="1609725" y="1647825"/>
          <a:ext cx="640080" cy="294613"/>
        </a:xfrm>
        <a:prstGeom prst="rightArrow">
          <a:avLst>
            <a:gd name="adj1" fmla="val 50000"/>
            <a:gd name="adj2" fmla="val 51806"/>
          </a:avLst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Weight Loss Tracker">
      <a:dk1>
        <a:sysClr val="windowText" lastClr="000000"/>
      </a:dk1>
      <a:lt1>
        <a:sysClr val="window" lastClr="FFFFFF"/>
      </a:lt1>
      <a:dk2>
        <a:srgbClr val="66635A"/>
      </a:dk2>
      <a:lt2>
        <a:srgbClr val="FFFFFF"/>
      </a:lt2>
      <a:accent1>
        <a:srgbClr val="78BAC7"/>
      </a:accent1>
      <a:accent2>
        <a:srgbClr val="F66A59"/>
      </a:accent2>
      <a:accent3>
        <a:srgbClr val="A2CF29"/>
      </a:accent3>
      <a:accent4>
        <a:srgbClr val="FC9A42"/>
      </a:accent4>
      <a:accent5>
        <a:srgbClr val="CCB37D"/>
      </a:accent5>
      <a:accent6>
        <a:srgbClr val="B7709D"/>
      </a:accent6>
      <a:hlink>
        <a:srgbClr val="78BAC7"/>
      </a:hlink>
      <a:folHlink>
        <a:srgbClr val="B7709D"/>
      </a:folHlink>
    </a:clrScheme>
    <a:fontScheme name="150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  <pageSetUpPr fitToPage="1"/>
  </sheetPr>
  <dimension ref="B1:P45"/>
  <sheetViews>
    <sheetView showGridLines="0" topLeftCell="A28" zoomScaleNormal="100" workbookViewId="0">
      <selection activeCell="J46" sqref="J46"/>
    </sheetView>
  </sheetViews>
  <sheetFormatPr defaultRowHeight="18.75" customHeight="1" x14ac:dyDescent="0.2"/>
  <cols>
    <col min="1" max="1" width="2.69921875" customWidth="1"/>
    <col min="2" max="4" width="11.69921875" customWidth="1"/>
    <col min="5" max="5" width="6.59765625" bestFit="1" customWidth="1"/>
    <col min="6" max="6" width="2.69921875" customWidth="1"/>
    <col min="7" max="7" width="3.8984375" bestFit="1" customWidth="1"/>
    <col min="8" max="11" width="3.59765625" customWidth="1"/>
    <col min="12" max="16" width="0" hidden="1" customWidth="1"/>
  </cols>
  <sheetData>
    <row r="1" spans="2:16" ht="20.100000000000001" customHeight="1" x14ac:dyDescent="0.25">
      <c r="B1" s="3"/>
    </row>
    <row r="2" spans="2:16" ht="39.950000000000003" customHeight="1" x14ac:dyDescent="0.2">
      <c r="C2" s="5" t="s">
        <v>0</v>
      </c>
      <c r="D2" s="6" t="s">
        <v>1</v>
      </c>
      <c r="E2" s="1"/>
    </row>
    <row r="3" spans="2:16" ht="24.95" customHeight="1" x14ac:dyDescent="0.2">
      <c r="C3" s="9"/>
      <c r="D3" s="14"/>
      <c r="E3" s="14"/>
    </row>
    <row r="4" spans="2:16" ht="24.95" customHeight="1" x14ac:dyDescent="0.2">
      <c r="C4" s="13" t="s">
        <v>2</v>
      </c>
      <c r="D4" s="15"/>
      <c r="E4" s="15"/>
    </row>
    <row r="5" spans="2:16" ht="20.100000000000001" customHeight="1" thickBot="1" x14ac:dyDescent="0.25">
      <c r="B5" s="4" t="s">
        <v>3</v>
      </c>
      <c r="D5" s="4" t="s">
        <v>4</v>
      </c>
    </row>
    <row r="6" spans="2:16" ht="32.1" customHeight="1" thickTop="1" thickBot="1" x14ac:dyDescent="0.25">
      <c r="B6" s="24">
        <v>174.4</v>
      </c>
      <c r="D6" s="24">
        <v>160</v>
      </c>
    </row>
    <row r="7" spans="2:16" ht="30" customHeight="1" thickTop="1" thickBot="1" x14ac:dyDescent="0.25">
      <c r="B7" s="12"/>
      <c r="C7" s="11" t="s">
        <v>0</v>
      </c>
      <c r="D7" s="12"/>
    </row>
    <row r="8" spans="2:16" ht="21" customHeight="1" x14ac:dyDescent="0.2">
      <c r="B8" s="27" t="s">
        <v>5</v>
      </c>
      <c r="C8" s="27"/>
      <c r="D8" s="19">
        <f>MAX(D15:D45)</f>
        <v>174.4</v>
      </c>
    </row>
    <row r="9" spans="2:16" ht="21" customHeight="1" x14ac:dyDescent="0.2">
      <c r="B9" s="28" t="s">
        <v>6</v>
      </c>
      <c r="C9" s="28"/>
      <c r="D9" s="20">
        <f>MIN(D15:D45)</f>
        <v>165</v>
      </c>
    </row>
    <row r="10" spans="2:16" ht="21" customHeight="1" x14ac:dyDescent="0.2">
      <c r="B10" s="28" t="s">
        <v>7</v>
      </c>
      <c r="C10" s="28"/>
      <c r="D10" s="8">
        <f>D13/B6</f>
        <v>5.389908256880737E-2</v>
      </c>
    </row>
    <row r="11" spans="2:16" ht="21" customHeight="1" x14ac:dyDescent="0.2">
      <c r="B11" s="28" t="s">
        <v>8</v>
      </c>
      <c r="C11" s="28"/>
      <c r="D11" s="21">
        <f>AVERAGE(D15:D45)</f>
        <v>169.85806451612905</v>
      </c>
      <c r="G11" s="16"/>
      <c r="H11" s="16"/>
      <c r="I11" s="16"/>
      <c r="J11" s="16"/>
      <c r="K11" s="16"/>
    </row>
    <row r="12" spans="2:16" ht="21" customHeight="1" x14ac:dyDescent="0.2">
      <c r="B12" s="28" t="s">
        <v>9</v>
      </c>
      <c r="C12" s="28"/>
      <c r="D12" s="20">
        <f>INDEX(D15:D45,MATCH(9^9,D15:D45))-D6</f>
        <v>5</v>
      </c>
      <c r="G12" s="16"/>
      <c r="H12" s="16"/>
      <c r="I12" s="16"/>
      <c r="J12" s="16"/>
      <c r="K12" s="16"/>
    </row>
    <row r="13" spans="2:16" ht="21" customHeight="1" x14ac:dyDescent="0.25">
      <c r="B13" s="26" t="s">
        <v>10</v>
      </c>
      <c r="C13" s="26"/>
      <c r="D13" s="22">
        <f>B6-INDEX(D15:D45,MATCH(9^9,D15:D45))</f>
        <v>9.4000000000000057</v>
      </c>
      <c r="G13" s="16"/>
      <c r="H13" s="16"/>
      <c r="I13" s="16"/>
      <c r="J13" s="16"/>
      <c r="K13" s="16"/>
    </row>
    <row r="14" spans="2:16" ht="90.75" thickBot="1" x14ac:dyDescent="0.25">
      <c r="B14" s="4" t="s">
        <v>11</v>
      </c>
      <c r="C14" s="10" t="s">
        <v>12</v>
      </c>
      <c r="D14" s="4" t="s">
        <v>13</v>
      </c>
      <c r="E14" s="4" t="s">
        <v>14</v>
      </c>
      <c r="G14" s="17" t="s">
        <v>15</v>
      </c>
      <c r="H14" s="17" t="s">
        <v>16</v>
      </c>
      <c r="I14" s="17" t="s">
        <v>17</v>
      </c>
      <c r="J14" s="17" t="s">
        <v>18</v>
      </c>
      <c r="K14" s="17" t="s">
        <v>19</v>
      </c>
    </row>
    <row r="15" spans="2:16" ht="18.75" customHeight="1" x14ac:dyDescent="0.2">
      <c r="B15" s="7">
        <f t="array" aca="1" ref="B15:B45" ca="1">Days</f>
        <v>1</v>
      </c>
      <c r="C15" s="25">
        <f t="shared" ref="C15" si="0">D15</f>
        <v>174.4</v>
      </c>
      <c r="D15" s="18">
        <f>HisStarting</f>
        <v>174.4</v>
      </c>
      <c r="E15" s="18">
        <f>IF(COUNTA(G15:K15)=0,"",SUM(L15:P15))</f>
        <v>9</v>
      </c>
      <c r="G15" s="23">
        <v>7</v>
      </c>
      <c r="H15" s="23">
        <v>19</v>
      </c>
      <c r="I15" s="23">
        <v>2</v>
      </c>
      <c r="J15" s="23" t="s">
        <v>20</v>
      </c>
      <c r="K15" s="23" t="s">
        <v>20</v>
      </c>
      <c r="L15">
        <f>IF(G15&gt;=7,5,0)</f>
        <v>5</v>
      </c>
      <c r="M15">
        <f>IF(H15&gt;=20,2,IF(H15&gt;=16,1,0))</f>
        <v>1</v>
      </c>
      <c r="N15">
        <f>I15</f>
        <v>2</v>
      </c>
      <c r="O15">
        <f>IF(J15="Y",0.5,0)</f>
        <v>0.5</v>
      </c>
      <c r="P15">
        <f>IF(K15="Y",0.5,0)</f>
        <v>0.5</v>
      </c>
    </row>
    <row r="16" spans="2:16" ht="18.75" customHeight="1" x14ac:dyDescent="0.2">
      <c r="B16" s="7">
        <f ca="1"/>
        <v>2</v>
      </c>
      <c r="C16" s="2">
        <f t="shared" ref="C16:C45" si="1">D16</f>
        <v>172.4</v>
      </c>
      <c r="D16" s="18">
        <v>172.4</v>
      </c>
      <c r="E16" s="18">
        <f t="shared" ref="E16:E45" si="2">IF(COUNTA(G16:K16)=0,"",SUM(L16:P16))</f>
        <v>9.5</v>
      </c>
      <c r="G16" s="23">
        <v>7</v>
      </c>
      <c r="H16" s="23">
        <v>20</v>
      </c>
      <c r="I16" s="23">
        <v>2</v>
      </c>
      <c r="J16" s="23" t="s">
        <v>21</v>
      </c>
      <c r="K16" s="23" t="s">
        <v>20</v>
      </c>
      <c r="L16">
        <f t="shared" ref="L16:L45" si="3">IF(G16&gt;=7,5,0)</f>
        <v>5</v>
      </c>
      <c r="M16">
        <f t="shared" ref="M16:M45" si="4">IF(H16&gt;=20,2,IF(H16&gt;=16,1,0))</f>
        <v>2</v>
      </c>
      <c r="N16">
        <f t="shared" ref="N16:N45" si="5">I16</f>
        <v>2</v>
      </c>
      <c r="O16">
        <f t="shared" ref="O16:O45" si="6">IF(J16="Y",0.5,0)</f>
        <v>0</v>
      </c>
      <c r="P16">
        <f t="shared" ref="P16:P45" si="7">IF(K16="Y",0.5,0)</f>
        <v>0.5</v>
      </c>
    </row>
    <row r="17" spans="2:16" ht="18.75" customHeight="1" x14ac:dyDescent="0.2">
      <c r="B17" s="7">
        <f ca="1"/>
        <v>3</v>
      </c>
      <c r="C17" s="2">
        <f t="shared" si="1"/>
        <v>172.8</v>
      </c>
      <c r="D17" s="18">
        <v>172.8</v>
      </c>
      <c r="E17" s="18">
        <f t="shared" si="2"/>
        <v>10</v>
      </c>
      <c r="G17" s="23">
        <v>7</v>
      </c>
      <c r="H17" s="23">
        <v>22</v>
      </c>
      <c r="I17" s="23">
        <v>2</v>
      </c>
      <c r="J17" s="23" t="s">
        <v>20</v>
      </c>
      <c r="K17" s="23" t="s">
        <v>20</v>
      </c>
      <c r="L17">
        <f t="shared" si="3"/>
        <v>5</v>
      </c>
      <c r="M17">
        <f t="shared" si="4"/>
        <v>2</v>
      </c>
      <c r="N17">
        <f t="shared" si="5"/>
        <v>2</v>
      </c>
      <c r="O17">
        <f t="shared" si="6"/>
        <v>0.5</v>
      </c>
      <c r="P17">
        <f t="shared" si="7"/>
        <v>0.5</v>
      </c>
    </row>
    <row r="18" spans="2:16" ht="18.75" customHeight="1" x14ac:dyDescent="0.2">
      <c r="B18" s="7">
        <f ca="1"/>
        <v>4</v>
      </c>
      <c r="C18" s="2">
        <f t="shared" si="1"/>
        <v>172</v>
      </c>
      <c r="D18" s="18">
        <v>172</v>
      </c>
      <c r="E18" s="18">
        <f t="shared" si="2"/>
        <v>10</v>
      </c>
      <c r="G18" s="23">
        <v>7.5</v>
      </c>
      <c r="H18" s="23">
        <v>22</v>
      </c>
      <c r="I18" s="23">
        <v>2</v>
      </c>
      <c r="J18" s="23" t="s">
        <v>20</v>
      </c>
      <c r="K18" s="23" t="s">
        <v>20</v>
      </c>
      <c r="L18">
        <f t="shared" si="3"/>
        <v>5</v>
      </c>
      <c r="M18">
        <f t="shared" si="4"/>
        <v>2</v>
      </c>
      <c r="N18">
        <f t="shared" si="5"/>
        <v>2</v>
      </c>
      <c r="O18">
        <f t="shared" si="6"/>
        <v>0.5</v>
      </c>
      <c r="P18">
        <f t="shared" si="7"/>
        <v>0.5</v>
      </c>
    </row>
    <row r="19" spans="2:16" ht="18.75" customHeight="1" x14ac:dyDescent="0.2">
      <c r="B19" s="7">
        <f ca="1"/>
        <v>5</v>
      </c>
      <c r="C19" s="2">
        <f t="shared" si="1"/>
        <v>170.8</v>
      </c>
      <c r="D19" s="18">
        <v>170.8</v>
      </c>
      <c r="E19" s="18">
        <f t="shared" si="2"/>
        <v>10</v>
      </c>
      <c r="G19" s="23">
        <v>8.5</v>
      </c>
      <c r="H19" s="23">
        <v>22</v>
      </c>
      <c r="I19" s="23">
        <v>2</v>
      </c>
      <c r="J19" s="23" t="s">
        <v>20</v>
      </c>
      <c r="K19" s="23" t="s">
        <v>20</v>
      </c>
      <c r="L19">
        <f t="shared" si="3"/>
        <v>5</v>
      </c>
      <c r="M19">
        <f t="shared" si="4"/>
        <v>2</v>
      </c>
      <c r="N19">
        <f t="shared" si="5"/>
        <v>2</v>
      </c>
      <c r="O19">
        <f t="shared" si="6"/>
        <v>0.5</v>
      </c>
      <c r="P19">
        <f t="shared" si="7"/>
        <v>0.5</v>
      </c>
    </row>
    <row r="20" spans="2:16" ht="18.75" customHeight="1" x14ac:dyDescent="0.2">
      <c r="B20" s="7">
        <f ca="1"/>
        <v>6</v>
      </c>
      <c r="C20" s="2">
        <f t="shared" si="1"/>
        <v>170.6</v>
      </c>
      <c r="D20" s="18">
        <v>170.6</v>
      </c>
      <c r="E20" s="18">
        <f t="shared" si="2"/>
        <v>9</v>
      </c>
      <c r="G20" s="23">
        <v>7</v>
      </c>
      <c r="H20" s="23">
        <v>17</v>
      </c>
      <c r="I20" s="23">
        <v>2</v>
      </c>
      <c r="J20" s="23" t="s">
        <v>20</v>
      </c>
      <c r="K20" s="23" t="s">
        <v>20</v>
      </c>
      <c r="L20">
        <f t="shared" si="3"/>
        <v>5</v>
      </c>
      <c r="M20">
        <f t="shared" si="4"/>
        <v>1</v>
      </c>
      <c r="N20">
        <f t="shared" si="5"/>
        <v>2</v>
      </c>
      <c r="O20">
        <f t="shared" si="6"/>
        <v>0.5</v>
      </c>
      <c r="P20">
        <f t="shared" si="7"/>
        <v>0.5</v>
      </c>
    </row>
    <row r="21" spans="2:16" ht="18.75" customHeight="1" x14ac:dyDescent="0.2">
      <c r="B21" s="7">
        <f ca="1"/>
        <v>7</v>
      </c>
      <c r="C21" s="2">
        <f t="shared" si="1"/>
        <v>172.8</v>
      </c>
      <c r="D21" s="18">
        <v>172.8</v>
      </c>
      <c r="E21" s="18">
        <f t="shared" si="2"/>
        <v>6</v>
      </c>
      <c r="G21" s="23">
        <v>9.5</v>
      </c>
      <c r="H21" s="23">
        <v>16</v>
      </c>
      <c r="I21" s="23">
        <v>0</v>
      </c>
      <c r="J21" s="23" t="s">
        <v>21</v>
      </c>
      <c r="K21" s="23" t="s">
        <v>21</v>
      </c>
      <c r="L21">
        <f t="shared" si="3"/>
        <v>5</v>
      </c>
      <c r="M21">
        <f t="shared" si="4"/>
        <v>1</v>
      </c>
      <c r="N21">
        <f t="shared" si="5"/>
        <v>0</v>
      </c>
      <c r="O21">
        <f t="shared" si="6"/>
        <v>0</v>
      </c>
      <c r="P21">
        <f t="shared" si="7"/>
        <v>0</v>
      </c>
    </row>
    <row r="22" spans="2:16" ht="18.75" customHeight="1" x14ac:dyDescent="0.2">
      <c r="B22" s="7">
        <f ca="1"/>
        <v>8</v>
      </c>
      <c r="C22" s="2">
        <f t="shared" si="1"/>
        <v>173.8</v>
      </c>
      <c r="D22" s="18">
        <v>173.8</v>
      </c>
      <c r="E22" s="18">
        <f t="shared" si="2"/>
        <v>10</v>
      </c>
      <c r="G22" s="23">
        <v>7</v>
      </c>
      <c r="H22" s="23">
        <v>21</v>
      </c>
      <c r="I22" s="23">
        <v>2</v>
      </c>
      <c r="J22" s="23" t="s">
        <v>20</v>
      </c>
      <c r="K22" s="23" t="s">
        <v>20</v>
      </c>
      <c r="L22">
        <f t="shared" si="3"/>
        <v>5</v>
      </c>
      <c r="M22">
        <f t="shared" si="4"/>
        <v>2</v>
      </c>
      <c r="N22">
        <f t="shared" si="5"/>
        <v>2</v>
      </c>
      <c r="O22">
        <f t="shared" si="6"/>
        <v>0.5</v>
      </c>
      <c r="P22">
        <f t="shared" si="7"/>
        <v>0.5</v>
      </c>
    </row>
    <row r="23" spans="2:16" ht="18.75" customHeight="1" x14ac:dyDescent="0.2">
      <c r="B23" s="7">
        <f ca="1"/>
        <v>9</v>
      </c>
      <c r="C23" s="2">
        <f t="shared" si="1"/>
        <v>173</v>
      </c>
      <c r="D23" s="18">
        <v>173</v>
      </c>
      <c r="E23" s="18">
        <f t="shared" si="2"/>
        <v>10</v>
      </c>
      <c r="G23" s="23">
        <v>7</v>
      </c>
      <c r="H23" s="23">
        <v>21</v>
      </c>
      <c r="I23" s="23">
        <v>2</v>
      </c>
      <c r="J23" s="23" t="s">
        <v>20</v>
      </c>
      <c r="K23" s="23" t="s">
        <v>20</v>
      </c>
      <c r="L23">
        <f t="shared" si="3"/>
        <v>5</v>
      </c>
      <c r="M23">
        <f t="shared" si="4"/>
        <v>2</v>
      </c>
      <c r="N23">
        <f t="shared" si="5"/>
        <v>2</v>
      </c>
      <c r="O23">
        <f t="shared" si="6"/>
        <v>0.5</v>
      </c>
      <c r="P23">
        <f t="shared" si="7"/>
        <v>0.5</v>
      </c>
    </row>
    <row r="24" spans="2:16" ht="18.75" customHeight="1" x14ac:dyDescent="0.2">
      <c r="B24" s="7">
        <f ca="1"/>
        <v>10</v>
      </c>
      <c r="C24" s="2">
        <f t="shared" si="1"/>
        <v>172.2</v>
      </c>
      <c r="D24" s="18">
        <v>172.2</v>
      </c>
      <c r="E24" s="18">
        <f t="shared" si="2"/>
        <v>9.5</v>
      </c>
      <c r="G24" s="23">
        <v>7</v>
      </c>
      <c r="H24" s="23">
        <v>22</v>
      </c>
      <c r="I24" s="23">
        <v>2</v>
      </c>
      <c r="J24" s="23" t="s">
        <v>20</v>
      </c>
      <c r="K24" s="23" t="s">
        <v>21</v>
      </c>
      <c r="L24">
        <f t="shared" si="3"/>
        <v>5</v>
      </c>
      <c r="M24">
        <f t="shared" si="4"/>
        <v>2</v>
      </c>
      <c r="N24">
        <f t="shared" si="5"/>
        <v>2</v>
      </c>
      <c r="O24">
        <f t="shared" si="6"/>
        <v>0.5</v>
      </c>
      <c r="P24">
        <f t="shared" si="7"/>
        <v>0</v>
      </c>
    </row>
    <row r="25" spans="2:16" ht="18.75" customHeight="1" x14ac:dyDescent="0.2">
      <c r="B25" s="7">
        <f ca="1"/>
        <v>11</v>
      </c>
      <c r="C25" s="2">
        <f t="shared" si="1"/>
        <v>172.6</v>
      </c>
      <c r="D25" s="18">
        <v>172.6</v>
      </c>
      <c r="E25" s="18">
        <f t="shared" si="2"/>
        <v>9</v>
      </c>
      <c r="G25" s="23">
        <v>7.5</v>
      </c>
      <c r="H25" s="23">
        <v>20</v>
      </c>
      <c r="I25" s="23">
        <v>2</v>
      </c>
      <c r="J25" s="23" t="s">
        <v>21</v>
      </c>
      <c r="K25" s="23" t="s">
        <v>21</v>
      </c>
      <c r="L25">
        <f t="shared" si="3"/>
        <v>5</v>
      </c>
      <c r="M25">
        <f t="shared" si="4"/>
        <v>2</v>
      </c>
      <c r="N25">
        <f t="shared" si="5"/>
        <v>2</v>
      </c>
      <c r="O25">
        <f t="shared" si="6"/>
        <v>0</v>
      </c>
      <c r="P25">
        <f t="shared" si="7"/>
        <v>0</v>
      </c>
    </row>
    <row r="26" spans="2:16" ht="18.75" customHeight="1" x14ac:dyDescent="0.2">
      <c r="B26" s="7">
        <f ca="1"/>
        <v>12</v>
      </c>
      <c r="C26" s="2">
        <f t="shared" si="1"/>
        <v>171.2</v>
      </c>
      <c r="D26" s="18">
        <v>171.2</v>
      </c>
      <c r="E26" s="18">
        <f t="shared" si="2"/>
        <v>10</v>
      </c>
      <c r="G26" s="23">
        <v>7</v>
      </c>
      <c r="H26" s="23">
        <v>20</v>
      </c>
      <c r="I26" s="23">
        <v>2</v>
      </c>
      <c r="J26" s="23" t="s">
        <v>20</v>
      </c>
      <c r="K26" s="23" t="s">
        <v>20</v>
      </c>
      <c r="L26">
        <f t="shared" si="3"/>
        <v>5</v>
      </c>
      <c r="M26">
        <f t="shared" si="4"/>
        <v>2</v>
      </c>
      <c r="N26">
        <f t="shared" si="5"/>
        <v>2</v>
      </c>
      <c r="O26">
        <f t="shared" si="6"/>
        <v>0.5</v>
      </c>
      <c r="P26">
        <f t="shared" si="7"/>
        <v>0.5</v>
      </c>
    </row>
    <row r="27" spans="2:16" ht="18.75" customHeight="1" x14ac:dyDescent="0.2">
      <c r="B27" s="7">
        <f ca="1"/>
        <v>13</v>
      </c>
      <c r="C27" s="2">
        <f t="shared" si="1"/>
        <v>172.8</v>
      </c>
      <c r="D27" s="18">
        <v>172.8</v>
      </c>
      <c r="E27" s="18">
        <f t="shared" si="2"/>
        <v>9.5</v>
      </c>
      <c r="G27" s="23">
        <v>8.5</v>
      </c>
      <c r="H27" s="23">
        <v>20</v>
      </c>
      <c r="I27" s="23">
        <v>2</v>
      </c>
      <c r="J27" s="23" t="s">
        <v>21</v>
      </c>
      <c r="K27" s="23" t="s">
        <v>20</v>
      </c>
      <c r="L27">
        <f t="shared" si="3"/>
        <v>5</v>
      </c>
      <c r="M27">
        <f t="shared" si="4"/>
        <v>2</v>
      </c>
      <c r="N27">
        <f t="shared" si="5"/>
        <v>2</v>
      </c>
      <c r="O27">
        <f t="shared" si="6"/>
        <v>0</v>
      </c>
      <c r="P27">
        <f t="shared" si="7"/>
        <v>0.5</v>
      </c>
    </row>
    <row r="28" spans="2:16" ht="18.75" customHeight="1" x14ac:dyDescent="0.2">
      <c r="B28" s="7">
        <f ca="1"/>
        <v>14</v>
      </c>
      <c r="C28" s="2">
        <f t="shared" si="1"/>
        <v>172.2</v>
      </c>
      <c r="D28" s="18">
        <v>172.2</v>
      </c>
      <c r="E28" s="18">
        <f t="shared" si="2"/>
        <v>9.5</v>
      </c>
      <c r="G28" s="23">
        <v>8.5</v>
      </c>
      <c r="H28" s="23">
        <v>21</v>
      </c>
      <c r="I28" s="23">
        <v>2</v>
      </c>
      <c r="J28" s="23" t="s">
        <v>21</v>
      </c>
      <c r="K28" s="23" t="s">
        <v>20</v>
      </c>
      <c r="L28">
        <f t="shared" si="3"/>
        <v>5</v>
      </c>
      <c r="M28">
        <f t="shared" si="4"/>
        <v>2</v>
      </c>
      <c r="N28">
        <f t="shared" si="5"/>
        <v>2</v>
      </c>
      <c r="O28">
        <f t="shared" si="6"/>
        <v>0</v>
      </c>
      <c r="P28">
        <f t="shared" si="7"/>
        <v>0.5</v>
      </c>
    </row>
    <row r="29" spans="2:16" ht="18.75" customHeight="1" x14ac:dyDescent="0.2">
      <c r="B29" s="7">
        <f ca="1"/>
        <v>15</v>
      </c>
      <c r="C29" s="2">
        <f t="shared" si="1"/>
        <v>169.8</v>
      </c>
      <c r="D29" s="18">
        <v>169.8</v>
      </c>
      <c r="E29" s="18">
        <f t="shared" si="2"/>
        <v>10</v>
      </c>
      <c r="G29" s="23">
        <v>7</v>
      </c>
      <c r="H29" s="23">
        <v>24</v>
      </c>
      <c r="I29" s="23">
        <v>2</v>
      </c>
      <c r="J29" s="23" t="s">
        <v>20</v>
      </c>
      <c r="K29" s="23" t="s">
        <v>20</v>
      </c>
      <c r="L29">
        <f t="shared" si="3"/>
        <v>5</v>
      </c>
      <c r="M29">
        <f t="shared" si="4"/>
        <v>2</v>
      </c>
      <c r="N29">
        <f t="shared" si="5"/>
        <v>2</v>
      </c>
      <c r="O29">
        <f t="shared" si="6"/>
        <v>0.5</v>
      </c>
      <c r="P29">
        <f t="shared" si="7"/>
        <v>0.5</v>
      </c>
    </row>
    <row r="30" spans="2:16" ht="18.75" customHeight="1" x14ac:dyDescent="0.2">
      <c r="B30" s="7">
        <f ca="1"/>
        <v>16</v>
      </c>
      <c r="C30" s="2">
        <f t="shared" si="1"/>
        <v>169.4</v>
      </c>
      <c r="D30" s="18">
        <v>169.4</v>
      </c>
      <c r="E30" s="18">
        <f t="shared" si="2"/>
        <v>10</v>
      </c>
      <c r="G30" s="23">
        <v>7</v>
      </c>
      <c r="H30" s="23">
        <v>22</v>
      </c>
      <c r="I30" s="23">
        <v>2</v>
      </c>
      <c r="J30" s="23" t="s">
        <v>20</v>
      </c>
      <c r="K30" s="23" t="s">
        <v>20</v>
      </c>
      <c r="L30">
        <f t="shared" si="3"/>
        <v>5</v>
      </c>
      <c r="M30">
        <f t="shared" si="4"/>
        <v>2</v>
      </c>
      <c r="N30">
        <f t="shared" si="5"/>
        <v>2</v>
      </c>
      <c r="O30">
        <f t="shared" si="6"/>
        <v>0.5</v>
      </c>
      <c r="P30">
        <f t="shared" si="7"/>
        <v>0.5</v>
      </c>
    </row>
    <row r="31" spans="2:16" ht="18.75" customHeight="1" x14ac:dyDescent="0.2">
      <c r="B31" s="7">
        <f ca="1"/>
        <v>17</v>
      </c>
      <c r="C31" s="2">
        <f t="shared" si="1"/>
        <v>168.6</v>
      </c>
      <c r="D31" s="18">
        <v>168.6</v>
      </c>
      <c r="E31" s="18">
        <f t="shared" si="2"/>
        <v>10</v>
      </c>
      <c r="G31" s="23">
        <v>7.5</v>
      </c>
      <c r="H31" s="23">
        <v>26</v>
      </c>
      <c r="I31" s="23">
        <v>2</v>
      </c>
      <c r="J31" s="23" t="s">
        <v>20</v>
      </c>
      <c r="K31" s="23" t="s">
        <v>20</v>
      </c>
      <c r="L31">
        <f t="shared" si="3"/>
        <v>5</v>
      </c>
      <c r="M31">
        <f t="shared" si="4"/>
        <v>2</v>
      </c>
      <c r="N31">
        <f t="shared" si="5"/>
        <v>2</v>
      </c>
      <c r="O31">
        <f t="shared" si="6"/>
        <v>0.5</v>
      </c>
      <c r="P31">
        <f t="shared" si="7"/>
        <v>0.5</v>
      </c>
    </row>
    <row r="32" spans="2:16" ht="18.75" customHeight="1" x14ac:dyDescent="0.2">
      <c r="B32" s="7">
        <f ca="1"/>
        <v>18</v>
      </c>
      <c r="C32" s="2">
        <f t="shared" si="1"/>
        <v>168.2</v>
      </c>
      <c r="D32" s="18">
        <v>168.2</v>
      </c>
      <c r="E32" s="18">
        <f t="shared" si="2"/>
        <v>5</v>
      </c>
      <c r="G32" s="23">
        <v>6.5</v>
      </c>
      <c r="H32" s="23">
        <v>20</v>
      </c>
      <c r="I32" s="23">
        <v>2</v>
      </c>
      <c r="J32" s="23" t="s">
        <v>20</v>
      </c>
      <c r="K32" s="23" t="s">
        <v>20</v>
      </c>
      <c r="L32">
        <f t="shared" si="3"/>
        <v>0</v>
      </c>
      <c r="M32">
        <f t="shared" si="4"/>
        <v>2</v>
      </c>
      <c r="N32">
        <f t="shared" si="5"/>
        <v>2</v>
      </c>
      <c r="O32">
        <f t="shared" si="6"/>
        <v>0.5</v>
      </c>
      <c r="P32">
        <f t="shared" si="7"/>
        <v>0.5</v>
      </c>
    </row>
    <row r="33" spans="2:16" ht="18.75" customHeight="1" x14ac:dyDescent="0.2">
      <c r="B33" s="7">
        <f ca="1"/>
        <v>19</v>
      </c>
      <c r="C33" s="2">
        <f t="shared" si="1"/>
        <v>167.8</v>
      </c>
      <c r="D33" s="18">
        <v>167.8</v>
      </c>
      <c r="E33" s="18">
        <f t="shared" si="2"/>
        <v>10</v>
      </c>
      <c r="G33" s="23">
        <v>7.5</v>
      </c>
      <c r="H33" s="23">
        <v>21</v>
      </c>
      <c r="I33" s="23">
        <v>2</v>
      </c>
      <c r="J33" s="23" t="s">
        <v>20</v>
      </c>
      <c r="K33" s="23" t="s">
        <v>20</v>
      </c>
      <c r="L33">
        <f t="shared" si="3"/>
        <v>5</v>
      </c>
      <c r="M33">
        <f t="shared" si="4"/>
        <v>2</v>
      </c>
      <c r="N33">
        <f t="shared" si="5"/>
        <v>2</v>
      </c>
      <c r="O33">
        <f t="shared" si="6"/>
        <v>0.5</v>
      </c>
      <c r="P33">
        <f t="shared" si="7"/>
        <v>0.5</v>
      </c>
    </row>
    <row r="34" spans="2:16" ht="18.75" customHeight="1" x14ac:dyDescent="0.2">
      <c r="B34" s="7">
        <f ca="1"/>
        <v>20</v>
      </c>
      <c r="C34" s="2">
        <f t="shared" si="1"/>
        <v>170.2</v>
      </c>
      <c r="D34" s="18">
        <v>170.2</v>
      </c>
      <c r="E34" s="18">
        <f t="shared" si="2"/>
        <v>9.5</v>
      </c>
      <c r="G34" s="23">
        <v>7</v>
      </c>
      <c r="H34" s="23">
        <v>20</v>
      </c>
      <c r="I34" s="23">
        <v>2</v>
      </c>
      <c r="J34" s="23" t="s">
        <v>21</v>
      </c>
      <c r="K34" s="23" t="s">
        <v>20</v>
      </c>
      <c r="L34">
        <f t="shared" si="3"/>
        <v>5</v>
      </c>
      <c r="M34">
        <f t="shared" si="4"/>
        <v>2</v>
      </c>
      <c r="N34">
        <f t="shared" si="5"/>
        <v>2</v>
      </c>
      <c r="O34">
        <f t="shared" si="6"/>
        <v>0</v>
      </c>
      <c r="P34">
        <f t="shared" si="7"/>
        <v>0.5</v>
      </c>
    </row>
    <row r="35" spans="2:16" ht="18.75" customHeight="1" x14ac:dyDescent="0.2">
      <c r="B35" s="7">
        <f ca="1"/>
        <v>21</v>
      </c>
      <c r="C35" s="2">
        <f t="shared" si="1"/>
        <v>169.8</v>
      </c>
      <c r="D35" s="18">
        <v>169.8</v>
      </c>
      <c r="E35" s="18">
        <f t="shared" si="2"/>
        <v>8</v>
      </c>
      <c r="G35" s="23">
        <v>8</v>
      </c>
      <c r="H35" s="23">
        <v>15</v>
      </c>
      <c r="I35" s="23">
        <v>2</v>
      </c>
      <c r="J35" s="23" t="s">
        <v>20</v>
      </c>
      <c r="K35" s="23" t="s">
        <v>20</v>
      </c>
      <c r="L35">
        <f t="shared" si="3"/>
        <v>5</v>
      </c>
      <c r="M35">
        <f t="shared" si="4"/>
        <v>0</v>
      </c>
      <c r="N35">
        <f t="shared" si="5"/>
        <v>2</v>
      </c>
      <c r="O35">
        <f t="shared" si="6"/>
        <v>0.5</v>
      </c>
      <c r="P35">
        <f t="shared" si="7"/>
        <v>0.5</v>
      </c>
    </row>
    <row r="36" spans="2:16" ht="18.75" customHeight="1" x14ac:dyDescent="0.2">
      <c r="B36" s="7">
        <f ca="1"/>
        <v>22</v>
      </c>
      <c r="C36" s="2">
        <f t="shared" si="1"/>
        <v>168.9</v>
      </c>
      <c r="D36" s="18">
        <v>168.9</v>
      </c>
      <c r="E36" s="18">
        <f t="shared" si="2"/>
        <v>9.5</v>
      </c>
      <c r="G36" s="23">
        <v>7</v>
      </c>
      <c r="H36" s="23">
        <v>22</v>
      </c>
      <c r="I36" s="23">
        <v>2</v>
      </c>
      <c r="J36" s="23" t="s">
        <v>20</v>
      </c>
      <c r="K36" s="23" t="s">
        <v>21</v>
      </c>
      <c r="L36">
        <f t="shared" si="3"/>
        <v>5</v>
      </c>
      <c r="M36">
        <f t="shared" si="4"/>
        <v>2</v>
      </c>
      <c r="N36">
        <f t="shared" si="5"/>
        <v>2</v>
      </c>
      <c r="O36">
        <f t="shared" si="6"/>
        <v>0.5</v>
      </c>
      <c r="P36">
        <f t="shared" si="7"/>
        <v>0</v>
      </c>
    </row>
    <row r="37" spans="2:16" ht="18.75" customHeight="1" x14ac:dyDescent="0.2">
      <c r="B37" s="7">
        <f ca="1"/>
        <v>23</v>
      </c>
      <c r="C37" s="2">
        <f t="shared" si="1"/>
        <v>167.9</v>
      </c>
      <c r="D37" s="18">
        <v>167.9</v>
      </c>
      <c r="E37" s="18">
        <f t="shared" si="2"/>
        <v>9.5</v>
      </c>
      <c r="G37" s="23">
        <v>7.5</v>
      </c>
      <c r="H37" s="23">
        <v>24</v>
      </c>
      <c r="I37" s="23">
        <v>2</v>
      </c>
      <c r="J37" s="23" t="s">
        <v>21</v>
      </c>
      <c r="K37" s="23" t="s">
        <v>20</v>
      </c>
      <c r="L37">
        <f t="shared" si="3"/>
        <v>5</v>
      </c>
      <c r="M37">
        <f t="shared" si="4"/>
        <v>2</v>
      </c>
      <c r="N37">
        <f t="shared" si="5"/>
        <v>2</v>
      </c>
      <c r="O37">
        <f t="shared" si="6"/>
        <v>0</v>
      </c>
      <c r="P37">
        <f t="shared" si="7"/>
        <v>0.5</v>
      </c>
    </row>
    <row r="38" spans="2:16" ht="18.75" customHeight="1" x14ac:dyDescent="0.2">
      <c r="B38" s="7">
        <f ca="1"/>
        <v>24</v>
      </c>
      <c r="C38" s="2">
        <f t="shared" si="1"/>
        <v>167</v>
      </c>
      <c r="D38" s="18">
        <v>167</v>
      </c>
      <c r="E38" s="18">
        <f t="shared" si="2"/>
        <v>8.5</v>
      </c>
      <c r="G38" s="23">
        <v>7</v>
      </c>
      <c r="H38" s="23">
        <v>20</v>
      </c>
      <c r="I38" s="23">
        <v>1</v>
      </c>
      <c r="J38" s="23" t="s">
        <v>20</v>
      </c>
      <c r="K38" s="23" t="s">
        <v>21</v>
      </c>
      <c r="L38">
        <f t="shared" si="3"/>
        <v>5</v>
      </c>
      <c r="M38">
        <f t="shared" si="4"/>
        <v>2</v>
      </c>
      <c r="N38">
        <f t="shared" si="5"/>
        <v>1</v>
      </c>
      <c r="O38">
        <f t="shared" si="6"/>
        <v>0.5</v>
      </c>
      <c r="P38">
        <f t="shared" si="7"/>
        <v>0</v>
      </c>
    </row>
    <row r="39" spans="2:16" ht="18.75" customHeight="1" x14ac:dyDescent="0.2">
      <c r="B39" s="7">
        <f ca="1"/>
        <v>25</v>
      </c>
      <c r="C39" s="2">
        <f t="shared" si="1"/>
        <v>166.4</v>
      </c>
      <c r="D39" s="18">
        <v>166.4</v>
      </c>
      <c r="E39" s="18">
        <f t="shared" si="2"/>
        <v>7.5</v>
      </c>
      <c r="G39" s="23">
        <v>8.5</v>
      </c>
      <c r="H39" s="23">
        <v>20</v>
      </c>
      <c r="I39" s="23">
        <v>0</v>
      </c>
      <c r="J39" s="23" t="s">
        <v>20</v>
      </c>
      <c r="K39" s="23" t="s">
        <v>21</v>
      </c>
      <c r="L39">
        <f t="shared" si="3"/>
        <v>5</v>
      </c>
      <c r="M39">
        <f t="shared" si="4"/>
        <v>2</v>
      </c>
      <c r="N39">
        <f t="shared" si="5"/>
        <v>0</v>
      </c>
      <c r="O39">
        <f t="shared" si="6"/>
        <v>0.5</v>
      </c>
      <c r="P39">
        <f t="shared" si="7"/>
        <v>0</v>
      </c>
    </row>
    <row r="40" spans="2:16" ht="18.75" customHeight="1" x14ac:dyDescent="0.2">
      <c r="B40" s="7">
        <f ca="1"/>
        <v>26</v>
      </c>
      <c r="C40" s="2">
        <f t="shared" si="1"/>
        <v>166.6</v>
      </c>
      <c r="D40" s="18">
        <v>166.6</v>
      </c>
      <c r="E40" s="18">
        <f t="shared" si="2"/>
        <v>10</v>
      </c>
      <c r="G40" s="23">
        <v>7</v>
      </c>
      <c r="H40" s="23">
        <v>21</v>
      </c>
      <c r="I40" s="23">
        <v>2</v>
      </c>
      <c r="J40" s="23" t="s">
        <v>20</v>
      </c>
      <c r="K40" s="23" t="s">
        <v>20</v>
      </c>
      <c r="L40">
        <f t="shared" si="3"/>
        <v>5</v>
      </c>
      <c r="M40">
        <f t="shared" si="4"/>
        <v>2</v>
      </c>
      <c r="N40">
        <f t="shared" si="5"/>
        <v>2</v>
      </c>
      <c r="O40">
        <f t="shared" si="6"/>
        <v>0.5</v>
      </c>
      <c r="P40">
        <f t="shared" si="7"/>
        <v>0.5</v>
      </c>
    </row>
    <row r="41" spans="2:16" ht="18.75" customHeight="1" x14ac:dyDescent="0.2">
      <c r="B41" s="7">
        <f ca="1"/>
        <v>27</v>
      </c>
      <c r="C41" s="2">
        <f t="shared" si="1"/>
        <v>168.2</v>
      </c>
      <c r="D41" s="18">
        <v>168.2</v>
      </c>
      <c r="E41" s="18">
        <f t="shared" si="2"/>
        <v>9</v>
      </c>
      <c r="G41" s="23">
        <v>8</v>
      </c>
      <c r="H41" s="23">
        <v>18</v>
      </c>
      <c r="I41" s="23">
        <v>2</v>
      </c>
      <c r="J41" s="23" t="s">
        <v>20</v>
      </c>
      <c r="K41" s="23" t="s">
        <v>20</v>
      </c>
      <c r="L41">
        <f t="shared" si="3"/>
        <v>5</v>
      </c>
      <c r="M41">
        <f t="shared" si="4"/>
        <v>1</v>
      </c>
      <c r="N41">
        <f t="shared" si="5"/>
        <v>2</v>
      </c>
      <c r="O41">
        <f t="shared" si="6"/>
        <v>0.5</v>
      </c>
      <c r="P41">
        <f t="shared" si="7"/>
        <v>0.5</v>
      </c>
    </row>
    <row r="42" spans="2:16" ht="18.75" customHeight="1" x14ac:dyDescent="0.2">
      <c r="B42" s="7">
        <f ca="1"/>
        <v>28</v>
      </c>
      <c r="C42" s="2">
        <f t="shared" si="1"/>
        <v>167</v>
      </c>
      <c r="D42" s="18">
        <v>167</v>
      </c>
      <c r="E42" s="18">
        <f t="shared" si="2"/>
        <v>8.5</v>
      </c>
      <c r="G42" s="23">
        <v>7.5</v>
      </c>
      <c r="H42" s="23">
        <v>18</v>
      </c>
      <c r="I42" s="23">
        <v>2</v>
      </c>
      <c r="J42" s="23" t="s">
        <v>20</v>
      </c>
      <c r="K42" s="23" t="s">
        <v>21</v>
      </c>
      <c r="L42">
        <f t="shared" si="3"/>
        <v>5</v>
      </c>
      <c r="M42">
        <f t="shared" si="4"/>
        <v>1</v>
      </c>
      <c r="N42">
        <f t="shared" si="5"/>
        <v>2</v>
      </c>
      <c r="O42">
        <f t="shared" si="6"/>
        <v>0.5</v>
      </c>
      <c r="P42">
        <f t="shared" si="7"/>
        <v>0</v>
      </c>
    </row>
    <row r="43" spans="2:16" ht="18.75" customHeight="1" x14ac:dyDescent="0.2">
      <c r="B43" s="7">
        <f ca="1"/>
        <v>29</v>
      </c>
      <c r="C43" s="2">
        <f t="shared" si="1"/>
        <v>166</v>
      </c>
      <c r="D43" s="18">
        <v>166</v>
      </c>
      <c r="E43" s="18">
        <f t="shared" si="2"/>
        <v>10</v>
      </c>
      <c r="G43" s="23">
        <v>7.5</v>
      </c>
      <c r="H43" s="23">
        <v>23</v>
      </c>
      <c r="I43" s="23">
        <v>2</v>
      </c>
      <c r="J43" s="23" t="s">
        <v>20</v>
      </c>
      <c r="K43" s="23" t="s">
        <v>20</v>
      </c>
      <c r="L43">
        <f t="shared" si="3"/>
        <v>5</v>
      </c>
      <c r="M43">
        <f t="shared" si="4"/>
        <v>2</v>
      </c>
      <c r="N43">
        <f t="shared" si="5"/>
        <v>2</v>
      </c>
      <c r="O43">
        <f t="shared" si="6"/>
        <v>0.5</v>
      </c>
      <c r="P43">
        <f t="shared" si="7"/>
        <v>0.5</v>
      </c>
    </row>
    <row r="44" spans="2:16" ht="18.75" customHeight="1" x14ac:dyDescent="0.2">
      <c r="B44" s="7">
        <f ca="1"/>
        <v>30</v>
      </c>
      <c r="C44" s="2">
        <f t="shared" si="1"/>
        <v>165.2</v>
      </c>
      <c r="D44" s="18">
        <v>165.2</v>
      </c>
      <c r="E44" s="18">
        <f t="shared" si="2"/>
        <v>10</v>
      </c>
      <c r="G44" s="23">
        <v>7</v>
      </c>
      <c r="H44" s="23">
        <v>24</v>
      </c>
      <c r="I44" s="23">
        <v>2</v>
      </c>
      <c r="J44" s="23" t="s">
        <v>20</v>
      </c>
      <c r="K44" s="23" t="s">
        <v>20</v>
      </c>
      <c r="L44">
        <f t="shared" si="3"/>
        <v>5</v>
      </c>
      <c r="M44">
        <f t="shared" si="4"/>
        <v>2</v>
      </c>
      <c r="N44">
        <f t="shared" si="5"/>
        <v>2</v>
      </c>
      <c r="O44">
        <f t="shared" si="6"/>
        <v>0.5</v>
      </c>
      <c r="P44">
        <f t="shared" si="7"/>
        <v>0.5</v>
      </c>
    </row>
    <row r="45" spans="2:16" ht="18.75" customHeight="1" x14ac:dyDescent="0.2">
      <c r="B45" s="7">
        <f ca="1"/>
        <v>31</v>
      </c>
      <c r="C45" s="2">
        <f t="shared" si="1"/>
        <v>165</v>
      </c>
      <c r="D45" s="18">
        <v>165</v>
      </c>
      <c r="E45" s="18">
        <f t="shared" si="2"/>
        <v>9.5</v>
      </c>
      <c r="G45" s="23">
        <v>8</v>
      </c>
      <c r="H45" s="23">
        <v>20</v>
      </c>
      <c r="I45" s="23">
        <v>2</v>
      </c>
      <c r="J45" s="23" t="s">
        <v>20</v>
      </c>
      <c r="K45" s="23" t="s">
        <v>21</v>
      </c>
      <c r="L45">
        <f t="shared" si="3"/>
        <v>5</v>
      </c>
      <c r="M45">
        <f t="shared" si="4"/>
        <v>2</v>
      </c>
      <c r="N45">
        <f t="shared" si="5"/>
        <v>2</v>
      </c>
      <c r="O45">
        <f t="shared" si="6"/>
        <v>0.5</v>
      </c>
      <c r="P45">
        <f t="shared" si="7"/>
        <v>0</v>
      </c>
    </row>
  </sheetData>
  <mergeCells count="6">
    <mergeCell ref="B13:C13"/>
    <mergeCell ref="B8:C8"/>
    <mergeCell ref="B9:C9"/>
    <mergeCell ref="B10:C10"/>
    <mergeCell ref="B11:C11"/>
    <mergeCell ref="B12:C12"/>
  </mergeCells>
  <conditionalFormatting sqref="C15:C45">
    <cfRule type="dataBar" priority="19">
      <dataBar showValue="0">
        <cfvo type="formula" val="$D$9-2"/>
        <cfvo type="formula" val="$D$8+2"/>
        <color theme="4" tint="-0.499984740745262"/>
      </dataBar>
      <extLst>
        <ext xmlns:x14="http://schemas.microsoft.com/office/spreadsheetml/2009/9/main" uri="{B025F937-C7B1-47D3-B67F-A62EFF666E3E}">
          <x14:id>{80C6DCB3-9F96-469C-A2B2-FABBE5DF4C98}</x14:id>
        </ext>
      </extLst>
    </cfRule>
  </conditionalFormatting>
  <conditionalFormatting sqref="G15">
    <cfRule type="expression" dxfId="41" priority="15">
      <formula>IF(G15&gt;=7,TRUE(),FALSE())</formula>
    </cfRule>
  </conditionalFormatting>
  <conditionalFormatting sqref="H15">
    <cfRule type="expression" dxfId="40" priority="13">
      <formula>IF(H15&gt;=20,TRUE(),FALSE())</formula>
    </cfRule>
    <cfRule type="expression" dxfId="39" priority="14">
      <formula>IF(H15&gt;=16,TRUE(),FALSE())</formula>
    </cfRule>
  </conditionalFormatting>
  <conditionalFormatting sqref="I15">
    <cfRule type="expression" dxfId="38" priority="12">
      <formula>IF(I15=1,TRUE(),FALSE())</formula>
    </cfRule>
    <cfRule type="expression" dxfId="37" priority="11">
      <formula>IF(I15=2,TRUE(),FALSE())</formula>
    </cfRule>
  </conditionalFormatting>
  <conditionalFormatting sqref="J15">
    <cfRule type="expression" dxfId="36" priority="10">
      <formula>IF(J15="Y",TRUE(),FALSE())</formula>
    </cfRule>
  </conditionalFormatting>
  <conditionalFormatting sqref="K15">
    <cfRule type="expression" dxfId="35" priority="9">
      <formula>IF(K15="Y",TRUE(),FALSE())</formula>
    </cfRule>
  </conditionalFormatting>
  <conditionalFormatting sqref="G16:G45">
    <cfRule type="expression" dxfId="34" priority="8">
      <formula>IF(G16&gt;=7,TRUE(),FALSE())</formula>
    </cfRule>
  </conditionalFormatting>
  <conditionalFormatting sqref="H16:H45">
    <cfRule type="expression" dxfId="33" priority="6">
      <formula>IF(H16&gt;=20,TRUE(),FALSE())</formula>
    </cfRule>
    <cfRule type="expression" dxfId="32" priority="7">
      <formula>IF(H16&gt;=16,TRUE(),FALSE())</formula>
    </cfRule>
  </conditionalFormatting>
  <conditionalFormatting sqref="I16:I45">
    <cfRule type="expression" dxfId="31" priority="4">
      <formula>IF(I16=2,TRUE(),FALSE())</formula>
    </cfRule>
    <cfRule type="expression" dxfId="30" priority="5">
      <formula>IF(I16=1,TRUE(),FALSE())</formula>
    </cfRule>
  </conditionalFormatting>
  <conditionalFormatting sqref="J16:J45">
    <cfRule type="expression" dxfId="29" priority="3">
      <formula>IF(J16="Y",TRUE(),FALSE())</formula>
    </cfRule>
  </conditionalFormatting>
  <conditionalFormatting sqref="K16:K45">
    <cfRule type="expression" dxfId="28" priority="2">
      <formula>IF(K16="Y",TRUE(),FALSE())</formula>
    </cfRule>
  </conditionalFormatting>
  <conditionalFormatting sqref="E15:E45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dataValidations count="29">
    <dataValidation allowBlank="1" showInputMessage="1" showErrorMessage="1" prompt="This worksheet tracks two persons weight loss over one month's time. Set a goal and enter weight for each day of month to calculate percent weight lost &amp; total weight lost" sqref="A1" xr:uid="{00000000-0002-0000-0000-000000000000}"/>
    <dataValidation allowBlank="1" showInputMessage="1" showErrorMessage="1" prompt="Subtitle of worksheet is in this cell" sqref="B1" xr:uid="{00000000-0002-0000-0000-000001000000}"/>
    <dataValidation allowBlank="1" showInputMessage="1" showErrorMessage="1" prompt="Enter name in this cell" sqref="C4" xr:uid="{00000000-0002-0000-0000-000002000000}"/>
    <dataValidation allowBlank="1" showInputMessage="1" showErrorMessage="1" prompt="Enter Starting weight for person 1 below" sqref="B5" xr:uid="{00000000-0002-0000-0000-000003000000}"/>
    <dataValidation allowBlank="1" showInputMessage="1" showErrorMessage="1" prompt="Enter Goal weight for person 1 below" sqref="D5" xr:uid="{00000000-0002-0000-0000-000004000000}"/>
    <dataValidation allowBlank="1" showInputMessage="1" showErrorMessage="1" prompt="Enter Starting weight for person 1 in this cell" sqref="B6" xr:uid="{00000000-0002-0000-0000-000005000000}"/>
    <dataValidation allowBlank="1" showInputMessage="1" showErrorMessage="1" prompt="Enter Goal weight for person 1 in this cell" sqref="D6" xr:uid="{00000000-0002-0000-0000-000006000000}"/>
    <dataValidation allowBlank="1" showInputMessage="1" showErrorMessage="1" prompt="Maximum Weight is automatically calculated at right" sqref="B8" xr:uid="{00000000-0002-0000-0000-00000B000000}"/>
    <dataValidation allowBlank="1" showInputMessage="1" showErrorMessage="1" prompt="Automatically calculates Maximum weight" sqref="D8" xr:uid="{00000000-0002-0000-0000-00000C000000}"/>
    <dataValidation allowBlank="1" showInputMessage="1" showErrorMessage="1" prompt="Minimum Weight is automatically calculated at right" sqref="B9" xr:uid="{00000000-0002-0000-0000-00000D000000}"/>
    <dataValidation allowBlank="1" showInputMessage="1" showErrorMessage="1" prompt="Automatically calculates Minimum weight" sqref="D9" xr:uid="{00000000-0002-0000-0000-00000E000000}"/>
    <dataValidation allowBlank="1" showInputMessage="1" showErrorMessage="1" prompt="Lost percent is automatically calculated at right" sqref="B10" xr:uid="{00000000-0002-0000-0000-00000F000000}"/>
    <dataValidation allowBlank="1" showInputMessage="1" showErrorMessage="1" prompt="Automatically calculates percent weight lost" sqref="D10" xr:uid="{00000000-0002-0000-0000-000010000000}"/>
    <dataValidation allowBlank="1" showInputMessage="1" showErrorMessage="1" prompt="Average weight is automatically calculated at right" sqref="B11" xr:uid="{00000000-0002-0000-0000-000011000000}"/>
    <dataValidation allowBlank="1" showInputMessage="1" showErrorMessage="1" prompt="Automatically calculates Average Weight" sqref="D11" xr:uid="{00000000-0002-0000-0000-000012000000}"/>
    <dataValidation allowBlank="1" showInputMessage="1" showErrorMessage="1" prompt="To Goal is the amount of weight to left to lose to achieve goal and is automatically calculated at right" sqref="B12" xr:uid="{00000000-0002-0000-0000-000013000000}"/>
    <dataValidation allowBlank="1" showInputMessage="1" showErrorMessage="1" prompt="Automatically calculates To Goal number" sqref="D12" xr:uid="{00000000-0002-0000-0000-000014000000}"/>
    <dataValidation allowBlank="1" showInputMessage="1" showErrorMessage="1" prompt="Total weight lost is automatically calculated at right" sqref="B13" xr:uid="{00000000-0002-0000-0000-000015000000}"/>
    <dataValidation allowBlank="1" showInputMessage="1" showErrorMessage="1" prompt="Automatically calculates Total Weight Lost" sqref="D13" xr:uid="{00000000-0002-0000-0000-000016000000}"/>
    <dataValidation allowBlank="1" showInputMessage="1" showErrorMessage="1" prompt="Title for worksheet is in this cell" sqref="C2" xr:uid="{00000000-0002-0000-0000-000017000000}"/>
    <dataValidation allowBlank="1" showInputMessage="1" showErrorMessage="1" prompt="Enter month and year in cell D3 &amp; F3, names in cells C4 &amp; G4, Starting weight in cells B6 &amp; F6, &amp; Goal weight in cells D6 &amp; H6. Track daily weight loss starting in cells B14 and F14" sqref="B2" xr:uid="{00000000-0002-0000-0000-000018000000}"/>
    <dataValidation allowBlank="1" showInputMessage="1" showErrorMessage="1" prompt="Enter month in this cell" sqref="D3" xr:uid="{00000000-0002-0000-0000-000019000000}"/>
    <dataValidation allowBlank="1" showInputMessage="1" showErrorMessage="1" prompt="Arrow pointing from Starting weight to Goal weight" sqref="C6" xr:uid="{00000000-0002-0000-0000-00001B000000}"/>
    <dataValidation allowBlank="1" showInputMessage="1" showErrorMessage="1" prompt="Weight maximum, minimum, percent lost, average, to goal, &amp; total lost are automatically calculated in column D, below" sqref="B7" xr:uid="{00000000-0002-0000-0000-00001C000000}"/>
    <dataValidation allowBlank="1" showInputMessage="1" showErrorMessage="1" prompt="Day of the month is in this column under this heading" sqref="B14" xr:uid="{00000000-0002-0000-0000-00001D000000}"/>
    <dataValidation allowBlank="1" showInputMessage="1" showErrorMessage="1" prompt="Enter weight in this column under this heading" sqref="D14:E14" xr:uid="{00000000-0002-0000-0000-00001E000000}"/>
    <dataValidation allowBlank="1" showInputMessage="1" showErrorMessage="1" prompt="Progress bar showing progress from starting weight to goal weight is in this column under this heading" sqref="C14" xr:uid="{00000000-0002-0000-0000-00001F000000}"/>
    <dataValidation allowBlank="1" showInputMessage="1" showErrorMessage="1" prompt="Enter month and year in cells at right" sqref="C3" xr:uid="{00000000-0002-0000-0000-000020000000}"/>
    <dataValidation allowBlank="1" showInputMessage="1" showErrorMessage="1" prompt="Enter names in C4 and G4" sqref="B4" xr:uid="{00000000-0002-0000-0000-000021000000}"/>
  </dataValidations>
  <printOptions horizontalCentered="1"/>
  <pageMargins left="0.5" right="0.5" top="0.5" bottom="0.5" header="0.3" footer="0.3"/>
  <pageSetup scale="74" orientation="portrait" r:id="rId1"/>
  <headerFooter differentFirst="1">
    <oddFooter>Page &amp;P of &amp;N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0C6DCB3-9F96-469C-A2B2-FABBE5DF4C98}">
            <x14:dataBar minLength="0" maxLength="100" gradient="0">
              <x14:cfvo type="formula">
                <xm:f>$D$9-2</xm:f>
              </x14:cfvo>
              <x14:cfvo type="formula">
                <xm:f>$D$8+2</xm:f>
              </x14:cfvo>
              <x14:negativeFillColor rgb="FFFF0000"/>
              <x14:axisColor rgb="FF000000"/>
            </x14:dataBar>
          </x14:cfRule>
          <xm:sqref>C15:C45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C5122-577E-4330-80A4-235AA26F6102}">
  <sheetPr>
    <tabColor theme="5"/>
    <pageSetUpPr fitToPage="1"/>
  </sheetPr>
  <dimension ref="B1:P45"/>
  <sheetViews>
    <sheetView showGridLines="0" topLeftCell="A26" zoomScaleNormal="100" workbookViewId="0">
      <selection activeCell="I46" sqref="I46"/>
    </sheetView>
  </sheetViews>
  <sheetFormatPr defaultRowHeight="18.75" customHeight="1" x14ac:dyDescent="0.2"/>
  <cols>
    <col min="1" max="1" width="2.69921875" customWidth="1"/>
    <col min="2" max="4" width="11.69921875" customWidth="1"/>
    <col min="5" max="5" width="6.59765625" bestFit="1" customWidth="1"/>
    <col min="6" max="6" width="2.69921875" customWidth="1"/>
    <col min="7" max="7" width="3.8984375" bestFit="1" customWidth="1"/>
    <col min="8" max="11" width="3.59765625" customWidth="1"/>
    <col min="12" max="16" width="0" hidden="1" customWidth="1"/>
  </cols>
  <sheetData>
    <row r="1" spans="2:16" ht="20.100000000000001" customHeight="1" x14ac:dyDescent="0.25">
      <c r="B1" s="3"/>
    </row>
    <row r="2" spans="2:16" ht="39.950000000000003" customHeight="1" x14ac:dyDescent="0.2">
      <c r="C2" s="5" t="s">
        <v>0</v>
      </c>
      <c r="D2" s="6" t="s">
        <v>1</v>
      </c>
      <c r="E2" s="1"/>
    </row>
    <row r="3" spans="2:16" ht="24.95" customHeight="1" x14ac:dyDescent="0.2">
      <c r="C3" s="9"/>
      <c r="D3" s="14"/>
      <c r="E3" s="14"/>
    </row>
    <row r="4" spans="2:16" ht="24.95" customHeight="1" x14ac:dyDescent="0.2">
      <c r="C4" s="13" t="s">
        <v>2</v>
      </c>
      <c r="D4" s="15"/>
      <c r="E4" s="15"/>
    </row>
    <row r="5" spans="2:16" ht="20.100000000000001" customHeight="1" thickBot="1" x14ac:dyDescent="0.25">
      <c r="B5" s="4" t="s">
        <v>3</v>
      </c>
      <c r="D5" s="4" t="s">
        <v>4</v>
      </c>
    </row>
    <row r="6" spans="2:16" ht="32.1" customHeight="1" thickTop="1" thickBot="1" x14ac:dyDescent="0.25">
      <c r="B6" s="24">
        <v>165.4</v>
      </c>
      <c r="D6" s="24">
        <v>160</v>
      </c>
    </row>
    <row r="7" spans="2:16" ht="30" customHeight="1" thickTop="1" thickBot="1" x14ac:dyDescent="0.25">
      <c r="B7" s="12"/>
      <c r="C7" s="11" t="s">
        <v>0</v>
      </c>
      <c r="D7" s="12"/>
    </row>
    <row r="8" spans="2:16" ht="21" customHeight="1" x14ac:dyDescent="0.2">
      <c r="B8" s="27" t="s">
        <v>5</v>
      </c>
      <c r="C8" s="27"/>
      <c r="D8" s="19">
        <f>MAX(D15:D45)</f>
        <v>165.4</v>
      </c>
    </row>
    <row r="9" spans="2:16" ht="21" customHeight="1" x14ac:dyDescent="0.2">
      <c r="B9" s="28" t="s">
        <v>6</v>
      </c>
      <c r="C9" s="28"/>
      <c r="D9" s="20">
        <f>MIN(D15:D45)</f>
        <v>158.4</v>
      </c>
    </row>
    <row r="10" spans="2:16" ht="21" customHeight="1" x14ac:dyDescent="0.2">
      <c r="B10" s="28" t="s">
        <v>7</v>
      </c>
      <c r="C10" s="28"/>
      <c r="D10" s="8">
        <f>D13/B6</f>
        <v>1.934703748488523E-2</v>
      </c>
    </row>
    <row r="11" spans="2:16" ht="21" customHeight="1" x14ac:dyDescent="0.2">
      <c r="B11" s="28" t="s">
        <v>8</v>
      </c>
      <c r="C11" s="28"/>
      <c r="D11" s="21">
        <f>AVERAGE(D15:D45)</f>
        <v>161.85161290322577</v>
      </c>
      <c r="G11" s="16"/>
      <c r="H11" s="16"/>
      <c r="I11" s="16"/>
      <c r="J11" s="16"/>
      <c r="K11" s="16"/>
    </row>
    <row r="12" spans="2:16" ht="21" customHeight="1" x14ac:dyDescent="0.2">
      <c r="B12" s="28" t="s">
        <v>9</v>
      </c>
      <c r="C12" s="28"/>
      <c r="D12" s="20">
        <f>INDEX(D15:D45,MATCH(9^9,D15:D45))-D6</f>
        <v>2.1999999999999886</v>
      </c>
      <c r="G12" s="16"/>
      <c r="H12" s="16"/>
      <c r="I12" s="16"/>
      <c r="J12" s="16"/>
      <c r="K12" s="16"/>
    </row>
    <row r="13" spans="2:16" ht="21" customHeight="1" x14ac:dyDescent="0.25">
      <c r="B13" s="26" t="s">
        <v>10</v>
      </c>
      <c r="C13" s="26"/>
      <c r="D13" s="22">
        <f>B6-INDEX(D15:D45,MATCH(9^9,D15:D45))</f>
        <v>3.2000000000000171</v>
      </c>
      <c r="G13" s="16"/>
      <c r="H13" s="16"/>
      <c r="I13" s="16"/>
      <c r="J13" s="16"/>
      <c r="K13" s="16"/>
    </row>
    <row r="14" spans="2:16" ht="90.75" thickBot="1" x14ac:dyDescent="0.25">
      <c r="B14" s="4" t="s">
        <v>11</v>
      </c>
      <c r="C14" s="10" t="s">
        <v>12</v>
      </c>
      <c r="D14" s="4" t="s">
        <v>13</v>
      </c>
      <c r="E14" s="4" t="s">
        <v>14</v>
      </c>
      <c r="G14" s="17" t="s">
        <v>15</v>
      </c>
      <c r="H14" s="17" t="s">
        <v>16</v>
      </c>
      <c r="I14" s="17" t="s">
        <v>17</v>
      </c>
      <c r="J14" s="17" t="s">
        <v>18</v>
      </c>
      <c r="K14" s="17" t="s">
        <v>19</v>
      </c>
    </row>
    <row r="15" spans="2:16" ht="18.75" customHeight="1" x14ac:dyDescent="0.2">
      <c r="B15" s="7">
        <f t="array" aca="1" ref="B15:B45" ca="1">Days</f>
        <v>1</v>
      </c>
      <c r="C15" s="25">
        <f t="shared" ref="C15:C45" si="0">D15</f>
        <v>165.4</v>
      </c>
      <c r="D15" s="18">
        <f>HisStarting</f>
        <v>165.4</v>
      </c>
      <c r="E15" s="18">
        <f>IF(COUNTA(G15:K15)=0,"",SUM(L15:P15))</f>
        <v>10</v>
      </c>
      <c r="G15" s="23">
        <v>7.5</v>
      </c>
      <c r="H15" s="23">
        <v>22</v>
      </c>
      <c r="I15" s="23">
        <v>2</v>
      </c>
      <c r="J15" s="23" t="s">
        <v>20</v>
      </c>
      <c r="K15" s="23" t="s">
        <v>20</v>
      </c>
      <c r="L15">
        <f>IF(G15&gt;=7,5,0)</f>
        <v>5</v>
      </c>
      <c r="M15">
        <f>IF(H15&gt;=20,2,IF(H15&gt;=16,1,0))</f>
        <v>2</v>
      </c>
      <c r="N15">
        <f>I15</f>
        <v>2</v>
      </c>
      <c r="O15">
        <f>IF(J15="Y",0.5,0)</f>
        <v>0.5</v>
      </c>
      <c r="P15">
        <f>IF(K15="Y",0.5,0)</f>
        <v>0.5</v>
      </c>
    </row>
    <row r="16" spans="2:16" ht="18.75" customHeight="1" x14ac:dyDescent="0.2">
      <c r="B16" s="7">
        <f ca="1"/>
        <v>2</v>
      </c>
      <c r="C16" s="2">
        <f t="shared" si="0"/>
        <v>164.6</v>
      </c>
      <c r="D16" s="18">
        <v>164.6</v>
      </c>
      <c r="E16" s="18">
        <f t="shared" ref="E16:E45" si="1">IF(COUNTA(G16:K16)=0,"",SUM(L16:P16))</f>
        <v>10</v>
      </c>
      <c r="G16" s="23">
        <v>7.5</v>
      </c>
      <c r="H16" s="23">
        <v>22</v>
      </c>
      <c r="I16" s="23">
        <v>2</v>
      </c>
      <c r="J16" s="23" t="s">
        <v>20</v>
      </c>
      <c r="K16" s="23" t="s">
        <v>20</v>
      </c>
      <c r="L16">
        <f t="shared" ref="L16:L45" si="2">IF(G16&gt;=7,5,0)</f>
        <v>5</v>
      </c>
      <c r="M16">
        <f t="shared" ref="M16:M45" si="3">IF(H16&gt;=20,2,IF(H16&gt;=16,1,0))</f>
        <v>2</v>
      </c>
      <c r="N16">
        <f t="shared" ref="N16:N45" si="4">I16</f>
        <v>2</v>
      </c>
      <c r="O16">
        <f t="shared" ref="O16:P45" si="5">IF(J16="Y",0.5,0)</f>
        <v>0.5</v>
      </c>
      <c r="P16">
        <f t="shared" si="5"/>
        <v>0.5</v>
      </c>
    </row>
    <row r="17" spans="2:16" ht="18.75" customHeight="1" x14ac:dyDescent="0.2">
      <c r="B17" s="7">
        <f ca="1"/>
        <v>3</v>
      </c>
      <c r="C17" s="2">
        <f t="shared" si="0"/>
        <v>165.2</v>
      </c>
      <c r="D17" s="18">
        <v>165.2</v>
      </c>
      <c r="E17" s="18">
        <f t="shared" si="1"/>
        <v>9.5</v>
      </c>
      <c r="G17" s="23">
        <v>7</v>
      </c>
      <c r="H17" s="23">
        <v>20</v>
      </c>
      <c r="I17" s="23">
        <v>2</v>
      </c>
      <c r="J17" s="23" t="s">
        <v>21</v>
      </c>
      <c r="K17" s="23" t="s">
        <v>20</v>
      </c>
      <c r="L17">
        <f t="shared" si="2"/>
        <v>5</v>
      </c>
      <c r="M17">
        <f t="shared" si="3"/>
        <v>2</v>
      </c>
      <c r="N17">
        <f t="shared" si="4"/>
        <v>2</v>
      </c>
      <c r="O17">
        <f t="shared" si="5"/>
        <v>0</v>
      </c>
      <c r="P17">
        <f t="shared" si="5"/>
        <v>0.5</v>
      </c>
    </row>
    <row r="18" spans="2:16" ht="18.75" customHeight="1" x14ac:dyDescent="0.2">
      <c r="B18" s="7">
        <f ca="1"/>
        <v>4</v>
      </c>
      <c r="C18" s="2">
        <f t="shared" si="0"/>
        <v>164.2</v>
      </c>
      <c r="D18" s="18">
        <v>164.2</v>
      </c>
      <c r="E18" s="18">
        <f t="shared" si="1"/>
        <v>8.5</v>
      </c>
      <c r="G18" s="23">
        <v>7</v>
      </c>
      <c r="H18" s="23">
        <v>17</v>
      </c>
      <c r="I18" s="23">
        <v>2</v>
      </c>
      <c r="J18" s="23" t="s">
        <v>20</v>
      </c>
      <c r="K18" s="23" t="s">
        <v>21</v>
      </c>
      <c r="L18">
        <f t="shared" si="2"/>
        <v>5</v>
      </c>
      <c r="M18">
        <f t="shared" si="3"/>
        <v>1</v>
      </c>
      <c r="N18">
        <f t="shared" si="4"/>
        <v>2</v>
      </c>
      <c r="O18">
        <f t="shared" si="5"/>
        <v>0.5</v>
      </c>
      <c r="P18">
        <f t="shared" si="5"/>
        <v>0</v>
      </c>
    </row>
    <row r="19" spans="2:16" ht="18.75" customHeight="1" x14ac:dyDescent="0.2">
      <c r="B19" s="7">
        <f ca="1"/>
        <v>5</v>
      </c>
      <c r="C19" s="2">
        <f t="shared" si="0"/>
        <v>164</v>
      </c>
      <c r="D19" s="18">
        <v>164</v>
      </c>
      <c r="E19" s="18">
        <f t="shared" si="1"/>
        <v>10</v>
      </c>
      <c r="G19" s="23">
        <v>7.5</v>
      </c>
      <c r="H19" s="23">
        <v>20</v>
      </c>
      <c r="I19" s="23">
        <v>2</v>
      </c>
      <c r="J19" s="23" t="s">
        <v>20</v>
      </c>
      <c r="K19" s="23" t="s">
        <v>20</v>
      </c>
      <c r="L19">
        <f t="shared" si="2"/>
        <v>5</v>
      </c>
      <c r="M19">
        <f t="shared" si="3"/>
        <v>2</v>
      </c>
      <c r="N19">
        <f t="shared" si="4"/>
        <v>2</v>
      </c>
      <c r="O19">
        <f t="shared" si="5"/>
        <v>0.5</v>
      </c>
      <c r="P19">
        <f t="shared" si="5"/>
        <v>0.5</v>
      </c>
    </row>
    <row r="20" spans="2:16" ht="18.75" customHeight="1" x14ac:dyDescent="0.2">
      <c r="B20" s="7">
        <f ca="1"/>
        <v>6</v>
      </c>
      <c r="C20" s="2">
        <f t="shared" si="0"/>
        <v>162.4</v>
      </c>
      <c r="D20" s="18">
        <v>162.4</v>
      </c>
      <c r="E20" s="18">
        <f t="shared" si="1"/>
        <v>9.5</v>
      </c>
      <c r="G20" s="23">
        <v>7</v>
      </c>
      <c r="H20" s="23">
        <v>24</v>
      </c>
      <c r="I20" s="23">
        <v>2</v>
      </c>
      <c r="J20" s="23" t="s">
        <v>21</v>
      </c>
      <c r="K20" s="23" t="s">
        <v>20</v>
      </c>
      <c r="L20">
        <f t="shared" si="2"/>
        <v>5</v>
      </c>
      <c r="M20">
        <f t="shared" si="3"/>
        <v>2</v>
      </c>
      <c r="N20">
        <f t="shared" si="4"/>
        <v>2</v>
      </c>
      <c r="O20">
        <f t="shared" si="5"/>
        <v>0</v>
      </c>
      <c r="P20">
        <f t="shared" si="5"/>
        <v>0.5</v>
      </c>
    </row>
    <row r="21" spans="2:16" ht="18.75" customHeight="1" x14ac:dyDescent="0.2">
      <c r="B21" s="7">
        <f ca="1"/>
        <v>7</v>
      </c>
      <c r="C21" s="2">
        <f t="shared" si="0"/>
        <v>163.6</v>
      </c>
      <c r="D21" s="18">
        <v>163.6</v>
      </c>
      <c r="E21" s="18">
        <f t="shared" si="1"/>
        <v>10</v>
      </c>
      <c r="G21" s="23">
        <v>7</v>
      </c>
      <c r="H21" s="23">
        <v>25</v>
      </c>
      <c r="I21" s="23">
        <v>2</v>
      </c>
      <c r="J21" s="23" t="s">
        <v>20</v>
      </c>
      <c r="K21" s="23" t="s">
        <v>20</v>
      </c>
      <c r="L21">
        <f t="shared" si="2"/>
        <v>5</v>
      </c>
      <c r="M21">
        <f t="shared" si="3"/>
        <v>2</v>
      </c>
      <c r="N21">
        <f t="shared" si="4"/>
        <v>2</v>
      </c>
      <c r="O21">
        <f t="shared" si="5"/>
        <v>0.5</v>
      </c>
      <c r="P21">
        <f t="shared" si="5"/>
        <v>0.5</v>
      </c>
    </row>
    <row r="22" spans="2:16" ht="18.75" customHeight="1" x14ac:dyDescent="0.2">
      <c r="B22" s="7">
        <f ca="1"/>
        <v>8</v>
      </c>
      <c r="C22" s="2">
        <f t="shared" si="0"/>
        <v>162.80000000000001</v>
      </c>
      <c r="D22" s="18">
        <v>162.80000000000001</v>
      </c>
      <c r="E22" s="18">
        <f t="shared" si="1"/>
        <v>9.5</v>
      </c>
      <c r="G22" s="23">
        <v>7</v>
      </c>
      <c r="H22" s="23">
        <v>21</v>
      </c>
      <c r="I22" s="23">
        <v>2</v>
      </c>
      <c r="J22" s="23" t="s">
        <v>21</v>
      </c>
      <c r="K22" s="23" t="s">
        <v>20</v>
      </c>
      <c r="L22">
        <f t="shared" si="2"/>
        <v>5</v>
      </c>
      <c r="M22">
        <f t="shared" si="3"/>
        <v>2</v>
      </c>
      <c r="N22">
        <f t="shared" si="4"/>
        <v>2</v>
      </c>
      <c r="O22">
        <f t="shared" si="5"/>
        <v>0</v>
      </c>
      <c r="P22">
        <f t="shared" si="5"/>
        <v>0.5</v>
      </c>
    </row>
    <row r="23" spans="2:16" ht="18.75" customHeight="1" x14ac:dyDescent="0.2">
      <c r="B23" s="7">
        <f ca="1"/>
        <v>9</v>
      </c>
      <c r="C23" s="2">
        <f t="shared" si="0"/>
        <v>162.4</v>
      </c>
      <c r="D23" s="18">
        <v>162.4</v>
      </c>
      <c r="E23" s="18">
        <f t="shared" si="1"/>
        <v>10</v>
      </c>
      <c r="G23" s="23">
        <v>7</v>
      </c>
      <c r="H23" s="23">
        <v>23</v>
      </c>
      <c r="I23" s="23">
        <v>2</v>
      </c>
      <c r="J23" s="23" t="s">
        <v>20</v>
      </c>
      <c r="K23" s="23" t="s">
        <v>20</v>
      </c>
      <c r="L23">
        <f t="shared" si="2"/>
        <v>5</v>
      </c>
      <c r="M23">
        <f t="shared" si="3"/>
        <v>2</v>
      </c>
      <c r="N23">
        <f t="shared" si="4"/>
        <v>2</v>
      </c>
      <c r="O23">
        <f t="shared" si="5"/>
        <v>0.5</v>
      </c>
      <c r="P23">
        <f t="shared" si="5"/>
        <v>0.5</v>
      </c>
    </row>
    <row r="24" spans="2:16" ht="18.75" customHeight="1" x14ac:dyDescent="0.2">
      <c r="B24" s="7">
        <f ca="1"/>
        <v>10</v>
      </c>
      <c r="C24" s="2">
        <f t="shared" si="0"/>
        <v>163</v>
      </c>
      <c r="D24" s="18">
        <v>163</v>
      </c>
      <c r="E24" s="18">
        <f t="shared" si="1"/>
        <v>10</v>
      </c>
      <c r="G24" s="23">
        <v>7.5</v>
      </c>
      <c r="H24" s="23">
        <v>21</v>
      </c>
      <c r="I24" s="23">
        <v>2</v>
      </c>
      <c r="J24" s="23" t="s">
        <v>20</v>
      </c>
      <c r="K24" s="23" t="s">
        <v>20</v>
      </c>
      <c r="L24">
        <f t="shared" si="2"/>
        <v>5</v>
      </c>
      <c r="M24">
        <f t="shared" si="3"/>
        <v>2</v>
      </c>
      <c r="N24">
        <f t="shared" si="4"/>
        <v>2</v>
      </c>
      <c r="O24">
        <f t="shared" si="5"/>
        <v>0.5</v>
      </c>
      <c r="P24">
        <f t="shared" si="5"/>
        <v>0.5</v>
      </c>
    </row>
    <row r="25" spans="2:16" ht="18.75" customHeight="1" x14ac:dyDescent="0.2">
      <c r="B25" s="7">
        <f ca="1"/>
        <v>11</v>
      </c>
      <c r="C25" s="2">
        <f t="shared" si="0"/>
        <v>164.6</v>
      </c>
      <c r="D25" s="18">
        <v>164.6</v>
      </c>
      <c r="E25" s="18">
        <f t="shared" si="1"/>
        <v>8</v>
      </c>
      <c r="G25" s="23">
        <v>7.5</v>
      </c>
      <c r="H25" s="23">
        <v>13</v>
      </c>
      <c r="I25" s="23">
        <v>2</v>
      </c>
      <c r="J25" s="23" t="s">
        <v>20</v>
      </c>
      <c r="K25" s="23" t="s">
        <v>20</v>
      </c>
      <c r="L25">
        <f t="shared" si="2"/>
        <v>5</v>
      </c>
      <c r="M25">
        <f t="shared" si="3"/>
        <v>0</v>
      </c>
      <c r="N25">
        <f t="shared" si="4"/>
        <v>2</v>
      </c>
      <c r="O25">
        <f t="shared" si="5"/>
        <v>0.5</v>
      </c>
      <c r="P25">
        <f t="shared" si="5"/>
        <v>0.5</v>
      </c>
    </row>
    <row r="26" spans="2:16" ht="18.75" customHeight="1" x14ac:dyDescent="0.2">
      <c r="B26" s="7">
        <f ca="1"/>
        <v>12</v>
      </c>
      <c r="C26" s="2">
        <f t="shared" si="0"/>
        <v>163.6</v>
      </c>
      <c r="D26" s="18">
        <v>163.6</v>
      </c>
      <c r="E26" s="18">
        <f t="shared" si="1"/>
        <v>10</v>
      </c>
      <c r="G26" s="23">
        <v>7</v>
      </c>
      <c r="H26" s="23">
        <v>28</v>
      </c>
      <c r="I26" s="23">
        <v>2</v>
      </c>
      <c r="J26" s="23" t="s">
        <v>20</v>
      </c>
      <c r="K26" s="23" t="s">
        <v>20</v>
      </c>
      <c r="L26">
        <f t="shared" si="2"/>
        <v>5</v>
      </c>
      <c r="M26">
        <f t="shared" si="3"/>
        <v>2</v>
      </c>
      <c r="N26">
        <f t="shared" si="4"/>
        <v>2</v>
      </c>
      <c r="O26">
        <f t="shared" si="5"/>
        <v>0.5</v>
      </c>
      <c r="P26">
        <f t="shared" si="5"/>
        <v>0.5</v>
      </c>
    </row>
    <row r="27" spans="2:16" ht="18.75" customHeight="1" x14ac:dyDescent="0.2">
      <c r="B27" s="7">
        <f ca="1"/>
        <v>13</v>
      </c>
      <c r="C27" s="2">
        <f t="shared" si="0"/>
        <v>161.4</v>
      </c>
      <c r="D27" s="18">
        <v>161.4</v>
      </c>
      <c r="E27" s="18">
        <f t="shared" si="1"/>
        <v>10</v>
      </c>
      <c r="G27" s="23">
        <v>7</v>
      </c>
      <c r="H27" s="23">
        <v>23</v>
      </c>
      <c r="I27" s="23">
        <v>2</v>
      </c>
      <c r="J27" s="23" t="s">
        <v>20</v>
      </c>
      <c r="K27" s="23" t="s">
        <v>20</v>
      </c>
      <c r="L27">
        <f t="shared" si="2"/>
        <v>5</v>
      </c>
      <c r="M27">
        <f t="shared" si="3"/>
        <v>2</v>
      </c>
      <c r="N27">
        <f t="shared" si="4"/>
        <v>2</v>
      </c>
      <c r="O27">
        <f t="shared" si="5"/>
        <v>0.5</v>
      </c>
      <c r="P27">
        <f t="shared" si="5"/>
        <v>0.5</v>
      </c>
    </row>
    <row r="28" spans="2:16" ht="18.75" customHeight="1" x14ac:dyDescent="0.2">
      <c r="B28" s="7">
        <f ca="1"/>
        <v>14</v>
      </c>
      <c r="C28" s="2">
        <f t="shared" si="0"/>
        <v>162.19999999999999</v>
      </c>
      <c r="D28" s="18">
        <v>162.19999999999999</v>
      </c>
      <c r="E28" s="18">
        <f t="shared" si="1"/>
        <v>10</v>
      </c>
      <c r="G28" s="23">
        <v>7</v>
      </c>
      <c r="H28" s="23">
        <v>20</v>
      </c>
      <c r="I28" s="23">
        <v>2</v>
      </c>
      <c r="J28" s="23" t="s">
        <v>20</v>
      </c>
      <c r="K28" s="23" t="s">
        <v>20</v>
      </c>
      <c r="L28">
        <f t="shared" si="2"/>
        <v>5</v>
      </c>
      <c r="M28">
        <f t="shared" si="3"/>
        <v>2</v>
      </c>
      <c r="N28">
        <f t="shared" si="4"/>
        <v>2</v>
      </c>
      <c r="O28">
        <f t="shared" si="5"/>
        <v>0.5</v>
      </c>
      <c r="P28">
        <f t="shared" si="5"/>
        <v>0.5</v>
      </c>
    </row>
    <row r="29" spans="2:16" ht="18.75" customHeight="1" x14ac:dyDescent="0.2">
      <c r="B29" s="7">
        <f ca="1"/>
        <v>15</v>
      </c>
      <c r="C29" s="2">
        <f t="shared" si="0"/>
        <v>162.19999999999999</v>
      </c>
      <c r="D29" s="18">
        <v>162.19999999999999</v>
      </c>
      <c r="E29" s="18">
        <f t="shared" si="1"/>
        <v>9</v>
      </c>
      <c r="G29" s="23">
        <v>7</v>
      </c>
      <c r="H29" s="23">
        <v>20</v>
      </c>
      <c r="I29" s="23">
        <v>2</v>
      </c>
      <c r="J29" s="23" t="s">
        <v>21</v>
      </c>
      <c r="K29" s="23" t="s">
        <v>21</v>
      </c>
      <c r="L29">
        <f t="shared" si="2"/>
        <v>5</v>
      </c>
      <c r="M29">
        <f t="shared" si="3"/>
        <v>2</v>
      </c>
      <c r="N29">
        <f t="shared" si="4"/>
        <v>2</v>
      </c>
      <c r="O29">
        <f t="shared" si="5"/>
        <v>0</v>
      </c>
      <c r="P29">
        <f t="shared" si="5"/>
        <v>0</v>
      </c>
    </row>
    <row r="30" spans="2:16" ht="18.75" customHeight="1" x14ac:dyDescent="0.2">
      <c r="B30" s="7">
        <f ca="1"/>
        <v>16</v>
      </c>
      <c r="C30" s="2">
        <f t="shared" si="0"/>
        <v>161.80000000000001</v>
      </c>
      <c r="D30" s="18">
        <v>161.80000000000001</v>
      </c>
      <c r="E30" s="18">
        <f t="shared" si="1"/>
        <v>10</v>
      </c>
      <c r="G30" s="23">
        <v>7</v>
      </c>
      <c r="H30" s="23">
        <v>22</v>
      </c>
      <c r="I30" s="23">
        <v>2</v>
      </c>
      <c r="J30" s="23" t="s">
        <v>20</v>
      </c>
      <c r="K30" s="23" t="s">
        <v>20</v>
      </c>
      <c r="L30">
        <f t="shared" si="2"/>
        <v>5</v>
      </c>
      <c r="M30">
        <f t="shared" si="3"/>
        <v>2</v>
      </c>
      <c r="N30">
        <f t="shared" si="4"/>
        <v>2</v>
      </c>
      <c r="O30">
        <f t="shared" si="5"/>
        <v>0.5</v>
      </c>
      <c r="P30">
        <f t="shared" si="5"/>
        <v>0.5</v>
      </c>
    </row>
    <row r="31" spans="2:16" ht="18.75" customHeight="1" x14ac:dyDescent="0.2">
      <c r="B31" s="7">
        <f ca="1"/>
        <v>17</v>
      </c>
      <c r="C31" s="2">
        <f t="shared" si="0"/>
        <v>162.19999999999999</v>
      </c>
      <c r="D31" s="18">
        <v>162.19999999999999</v>
      </c>
      <c r="E31" s="18">
        <f t="shared" si="1"/>
        <v>9.5</v>
      </c>
      <c r="G31" s="23">
        <v>8</v>
      </c>
      <c r="H31" s="23">
        <v>20</v>
      </c>
      <c r="I31" s="23">
        <v>2</v>
      </c>
      <c r="J31" s="23" t="s">
        <v>21</v>
      </c>
      <c r="K31" s="23" t="s">
        <v>20</v>
      </c>
      <c r="L31">
        <f t="shared" si="2"/>
        <v>5</v>
      </c>
      <c r="M31">
        <f t="shared" si="3"/>
        <v>2</v>
      </c>
      <c r="N31">
        <f t="shared" si="4"/>
        <v>2</v>
      </c>
      <c r="O31">
        <f t="shared" si="5"/>
        <v>0</v>
      </c>
      <c r="P31">
        <f t="shared" si="5"/>
        <v>0.5</v>
      </c>
    </row>
    <row r="32" spans="2:16" ht="18.75" customHeight="1" x14ac:dyDescent="0.2">
      <c r="B32" s="7">
        <f ca="1"/>
        <v>18</v>
      </c>
      <c r="C32" s="2">
        <f t="shared" si="0"/>
        <v>161.80000000000001</v>
      </c>
      <c r="D32" s="18">
        <v>161.80000000000001</v>
      </c>
      <c r="E32" s="18">
        <f t="shared" si="1"/>
        <v>9.5</v>
      </c>
      <c r="G32" s="23">
        <v>7</v>
      </c>
      <c r="H32" s="23">
        <v>20</v>
      </c>
      <c r="I32" s="23">
        <v>2</v>
      </c>
      <c r="J32" s="23" t="s">
        <v>20</v>
      </c>
      <c r="K32" s="23" t="s">
        <v>21</v>
      </c>
      <c r="L32">
        <f t="shared" si="2"/>
        <v>5</v>
      </c>
      <c r="M32">
        <f t="shared" si="3"/>
        <v>2</v>
      </c>
      <c r="N32">
        <f t="shared" si="4"/>
        <v>2</v>
      </c>
      <c r="O32">
        <f t="shared" si="5"/>
        <v>0.5</v>
      </c>
      <c r="P32">
        <f t="shared" si="5"/>
        <v>0</v>
      </c>
    </row>
    <row r="33" spans="2:16" ht="18.75" customHeight="1" x14ac:dyDescent="0.2">
      <c r="B33" s="7">
        <f ca="1"/>
        <v>19</v>
      </c>
      <c r="C33" s="2">
        <f t="shared" si="0"/>
        <v>160.19999999999999</v>
      </c>
      <c r="D33" s="18">
        <v>160.19999999999999</v>
      </c>
      <c r="E33" s="18">
        <f t="shared" si="1"/>
        <v>10</v>
      </c>
      <c r="G33" s="23">
        <v>7</v>
      </c>
      <c r="H33" s="23">
        <v>26</v>
      </c>
      <c r="I33" s="23">
        <v>2</v>
      </c>
      <c r="J33" s="23" t="s">
        <v>20</v>
      </c>
      <c r="K33" s="23" t="s">
        <v>20</v>
      </c>
      <c r="L33">
        <f t="shared" si="2"/>
        <v>5</v>
      </c>
      <c r="M33">
        <f t="shared" si="3"/>
        <v>2</v>
      </c>
      <c r="N33">
        <f t="shared" si="4"/>
        <v>2</v>
      </c>
      <c r="O33">
        <f t="shared" si="5"/>
        <v>0.5</v>
      </c>
      <c r="P33">
        <f t="shared" si="5"/>
        <v>0.5</v>
      </c>
    </row>
    <row r="34" spans="2:16" ht="18.75" customHeight="1" x14ac:dyDescent="0.2">
      <c r="B34" s="7">
        <f ca="1"/>
        <v>20</v>
      </c>
      <c r="C34" s="2">
        <f t="shared" si="0"/>
        <v>159.80000000000001</v>
      </c>
      <c r="D34" s="18">
        <v>159.80000000000001</v>
      </c>
      <c r="E34" s="18">
        <f t="shared" si="1"/>
        <v>10</v>
      </c>
      <c r="G34" s="23">
        <v>7.5</v>
      </c>
      <c r="H34" s="23">
        <v>23</v>
      </c>
      <c r="I34" s="23">
        <v>2</v>
      </c>
      <c r="J34" s="23" t="s">
        <v>20</v>
      </c>
      <c r="K34" s="23" t="s">
        <v>20</v>
      </c>
      <c r="L34">
        <f t="shared" si="2"/>
        <v>5</v>
      </c>
      <c r="M34">
        <f t="shared" si="3"/>
        <v>2</v>
      </c>
      <c r="N34">
        <f t="shared" si="4"/>
        <v>2</v>
      </c>
      <c r="O34">
        <f t="shared" si="5"/>
        <v>0.5</v>
      </c>
      <c r="P34">
        <f t="shared" si="5"/>
        <v>0.5</v>
      </c>
    </row>
    <row r="35" spans="2:16" ht="18.75" customHeight="1" x14ac:dyDescent="0.2">
      <c r="B35" s="7">
        <f ca="1"/>
        <v>21</v>
      </c>
      <c r="C35" s="2">
        <f t="shared" si="0"/>
        <v>158.6</v>
      </c>
      <c r="D35" s="18">
        <v>158.6</v>
      </c>
      <c r="E35" s="18">
        <f t="shared" si="1"/>
        <v>10</v>
      </c>
      <c r="G35" s="23">
        <v>7</v>
      </c>
      <c r="H35" s="23">
        <v>23</v>
      </c>
      <c r="I35" s="23">
        <v>2</v>
      </c>
      <c r="J35" s="23" t="s">
        <v>20</v>
      </c>
      <c r="K35" s="23" t="s">
        <v>20</v>
      </c>
      <c r="L35">
        <f t="shared" si="2"/>
        <v>5</v>
      </c>
      <c r="M35">
        <f t="shared" si="3"/>
        <v>2</v>
      </c>
      <c r="N35">
        <f t="shared" si="4"/>
        <v>2</v>
      </c>
      <c r="O35">
        <f t="shared" si="5"/>
        <v>0.5</v>
      </c>
      <c r="P35">
        <f t="shared" si="5"/>
        <v>0.5</v>
      </c>
    </row>
    <row r="36" spans="2:16" ht="18.75" customHeight="1" x14ac:dyDescent="0.2">
      <c r="B36" s="7">
        <f ca="1"/>
        <v>22</v>
      </c>
      <c r="C36" s="2">
        <f t="shared" si="0"/>
        <v>159.6</v>
      </c>
      <c r="D36" s="18">
        <v>159.6</v>
      </c>
      <c r="E36" s="18">
        <f t="shared" si="1"/>
        <v>9.5</v>
      </c>
      <c r="G36" s="23">
        <v>7</v>
      </c>
      <c r="H36" s="23">
        <v>21</v>
      </c>
      <c r="I36" s="23">
        <v>2</v>
      </c>
      <c r="J36" s="23" t="s">
        <v>21</v>
      </c>
      <c r="K36" s="23" t="s">
        <v>20</v>
      </c>
      <c r="L36">
        <f t="shared" si="2"/>
        <v>5</v>
      </c>
      <c r="M36">
        <f t="shared" si="3"/>
        <v>2</v>
      </c>
      <c r="N36">
        <f t="shared" si="4"/>
        <v>2</v>
      </c>
      <c r="O36">
        <f t="shared" si="5"/>
        <v>0</v>
      </c>
      <c r="P36">
        <f t="shared" si="5"/>
        <v>0.5</v>
      </c>
    </row>
    <row r="37" spans="2:16" ht="18.75" customHeight="1" x14ac:dyDescent="0.2">
      <c r="B37" s="7">
        <f ca="1"/>
        <v>23</v>
      </c>
      <c r="C37" s="2">
        <f t="shared" si="0"/>
        <v>160.4</v>
      </c>
      <c r="D37" s="18">
        <v>160.4</v>
      </c>
      <c r="E37" s="18">
        <f t="shared" si="1"/>
        <v>10</v>
      </c>
      <c r="G37" s="23">
        <v>7</v>
      </c>
      <c r="H37" s="23">
        <v>20</v>
      </c>
      <c r="I37" s="23">
        <v>2</v>
      </c>
      <c r="J37" s="23" t="s">
        <v>20</v>
      </c>
      <c r="K37" s="23" t="s">
        <v>20</v>
      </c>
      <c r="L37">
        <f t="shared" si="2"/>
        <v>5</v>
      </c>
      <c r="M37">
        <f t="shared" si="3"/>
        <v>2</v>
      </c>
      <c r="N37">
        <f t="shared" si="4"/>
        <v>2</v>
      </c>
      <c r="O37">
        <f t="shared" si="5"/>
        <v>0.5</v>
      </c>
      <c r="P37">
        <f t="shared" si="5"/>
        <v>0.5</v>
      </c>
    </row>
    <row r="38" spans="2:16" ht="18.75" customHeight="1" x14ac:dyDescent="0.2">
      <c r="B38" s="7">
        <f ca="1"/>
        <v>24</v>
      </c>
      <c r="C38" s="2">
        <f t="shared" si="0"/>
        <v>160.19999999999999</v>
      </c>
      <c r="D38" s="18">
        <v>160.19999999999999</v>
      </c>
      <c r="E38" s="18">
        <f t="shared" si="1"/>
        <v>7.5</v>
      </c>
      <c r="G38" s="23">
        <v>7</v>
      </c>
      <c r="H38" s="23">
        <v>13</v>
      </c>
      <c r="I38" s="23">
        <v>2</v>
      </c>
      <c r="J38" s="23" t="s">
        <v>21</v>
      </c>
      <c r="K38" s="23" t="s">
        <v>20</v>
      </c>
      <c r="L38">
        <f t="shared" si="2"/>
        <v>5</v>
      </c>
      <c r="M38">
        <f t="shared" si="3"/>
        <v>0</v>
      </c>
      <c r="N38">
        <f t="shared" si="4"/>
        <v>2</v>
      </c>
      <c r="O38">
        <f t="shared" si="5"/>
        <v>0</v>
      </c>
      <c r="P38">
        <f t="shared" si="5"/>
        <v>0.5</v>
      </c>
    </row>
    <row r="39" spans="2:16" ht="18.75" customHeight="1" x14ac:dyDescent="0.2">
      <c r="B39" s="7">
        <f ca="1"/>
        <v>25</v>
      </c>
      <c r="C39" s="2">
        <f t="shared" si="0"/>
        <v>158.4</v>
      </c>
      <c r="D39" s="18">
        <v>158.4</v>
      </c>
      <c r="E39" s="18">
        <f t="shared" si="1"/>
        <v>10</v>
      </c>
      <c r="G39" s="23">
        <v>7.5</v>
      </c>
      <c r="H39" s="23">
        <v>24</v>
      </c>
      <c r="I39" s="23">
        <v>2</v>
      </c>
      <c r="J39" s="23" t="s">
        <v>20</v>
      </c>
      <c r="K39" s="23" t="s">
        <v>20</v>
      </c>
      <c r="L39">
        <f t="shared" si="2"/>
        <v>5</v>
      </c>
      <c r="M39">
        <f t="shared" si="3"/>
        <v>2</v>
      </c>
      <c r="N39">
        <f t="shared" si="4"/>
        <v>2</v>
      </c>
      <c r="O39">
        <f t="shared" si="5"/>
        <v>0.5</v>
      </c>
      <c r="P39">
        <f t="shared" si="5"/>
        <v>0.5</v>
      </c>
    </row>
    <row r="40" spans="2:16" ht="18.75" customHeight="1" x14ac:dyDescent="0.2">
      <c r="B40" s="7">
        <f ca="1"/>
        <v>26</v>
      </c>
      <c r="C40" s="2">
        <f t="shared" si="0"/>
        <v>160.80000000000001</v>
      </c>
      <c r="D40" s="18">
        <v>160.80000000000001</v>
      </c>
      <c r="E40" s="18">
        <f t="shared" si="1"/>
        <v>10</v>
      </c>
      <c r="G40" s="23">
        <v>7</v>
      </c>
      <c r="H40" s="23">
        <v>22</v>
      </c>
      <c r="I40" s="23">
        <v>2</v>
      </c>
      <c r="J40" s="23" t="s">
        <v>20</v>
      </c>
      <c r="K40" s="23" t="s">
        <v>20</v>
      </c>
      <c r="L40">
        <f t="shared" si="2"/>
        <v>5</v>
      </c>
      <c r="M40">
        <f t="shared" si="3"/>
        <v>2</v>
      </c>
      <c r="N40">
        <f t="shared" si="4"/>
        <v>2</v>
      </c>
      <c r="O40">
        <f t="shared" si="5"/>
        <v>0.5</v>
      </c>
      <c r="P40">
        <f t="shared" si="5"/>
        <v>0.5</v>
      </c>
    </row>
    <row r="41" spans="2:16" ht="18.75" customHeight="1" x14ac:dyDescent="0.2">
      <c r="B41" s="7">
        <f ca="1"/>
        <v>27</v>
      </c>
      <c r="C41" s="2">
        <f t="shared" si="0"/>
        <v>158.4</v>
      </c>
      <c r="D41" s="18">
        <v>158.4</v>
      </c>
      <c r="E41" s="18">
        <f t="shared" si="1"/>
        <v>9.5</v>
      </c>
      <c r="G41" s="23">
        <v>7.5</v>
      </c>
      <c r="H41" s="23">
        <v>20</v>
      </c>
      <c r="I41" s="23">
        <v>2</v>
      </c>
      <c r="J41" s="23" t="s">
        <v>21</v>
      </c>
      <c r="K41" s="23" t="s">
        <v>20</v>
      </c>
      <c r="L41">
        <f t="shared" si="2"/>
        <v>5</v>
      </c>
      <c r="M41">
        <f t="shared" si="3"/>
        <v>2</v>
      </c>
      <c r="N41">
        <f t="shared" si="4"/>
        <v>2</v>
      </c>
      <c r="O41">
        <f t="shared" si="5"/>
        <v>0</v>
      </c>
      <c r="P41">
        <f t="shared" si="5"/>
        <v>0.5</v>
      </c>
    </row>
    <row r="42" spans="2:16" ht="18.75" customHeight="1" x14ac:dyDescent="0.2">
      <c r="B42" s="7">
        <f ca="1"/>
        <v>28</v>
      </c>
      <c r="C42" s="2">
        <f t="shared" si="0"/>
        <v>160.4</v>
      </c>
      <c r="D42" s="18">
        <v>160.4</v>
      </c>
      <c r="E42" s="18">
        <f t="shared" si="1"/>
        <v>10</v>
      </c>
      <c r="G42" s="23">
        <v>7</v>
      </c>
      <c r="H42" s="23">
        <v>20</v>
      </c>
      <c r="I42" s="23">
        <v>2</v>
      </c>
      <c r="J42" s="23" t="s">
        <v>20</v>
      </c>
      <c r="K42" s="23" t="s">
        <v>20</v>
      </c>
      <c r="L42">
        <f t="shared" si="2"/>
        <v>5</v>
      </c>
      <c r="M42">
        <f t="shared" si="3"/>
        <v>2</v>
      </c>
      <c r="N42">
        <f t="shared" si="4"/>
        <v>2</v>
      </c>
      <c r="O42">
        <f t="shared" si="5"/>
        <v>0.5</v>
      </c>
      <c r="P42">
        <f t="shared" si="5"/>
        <v>0.5</v>
      </c>
    </row>
    <row r="43" spans="2:16" ht="18.75" customHeight="1" x14ac:dyDescent="0.2">
      <c r="B43" s="7">
        <f ca="1"/>
        <v>29</v>
      </c>
      <c r="C43" s="2">
        <f t="shared" si="0"/>
        <v>160</v>
      </c>
      <c r="D43" s="18">
        <v>160</v>
      </c>
      <c r="E43" s="18">
        <f t="shared" si="1"/>
        <v>10</v>
      </c>
      <c r="G43" s="23">
        <v>7</v>
      </c>
      <c r="H43" s="23">
        <v>24</v>
      </c>
      <c r="I43" s="23">
        <v>2</v>
      </c>
      <c r="J43" s="23" t="s">
        <v>20</v>
      </c>
      <c r="K43" s="23" t="s">
        <v>20</v>
      </c>
      <c r="L43">
        <f t="shared" si="2"/>
        <v>5</v>
      </c>
      <c r="M43">
        <f t="shared" si="3"/>
        <v>2</v>
      </c>
      <c r="N43">
        <f t="shared" si="4"/>
        <v>2</v>
      </c>
      <c r="O43">
        <f t="shared" si="5"/>
        <v>0.5</v>
      </c>
      <c r="P43">
        <f t="shared" si="5"/>
        <v>0.5</v>
      </c>
    </row>
    <row r="44" spans="2:16" ht="18.75" customHeight="1" x14ac:dyDescent="0.2">
      <c r="B44" s="7">
        <f ca="1"/>
        <v>30</v>
      </c>
      <c r="C44" s="2">
        <f t="shared" si="0"/>
        <v>161</v>
      </c>
      <c r="D44" s="18">
        <v>161</v>
      </c>
      <c r="E44" s="18">
        <f t="shared" si="1"/>
        <v>9.5</v>
      </c>
      <c r="G44" s="23">
        <v>7.5</v>
      </c>
      <c r="H44" s="23">
        <v>20</v>
      </c>
      <c r="I44" s="23">
        <v>2</v>
      </c>
      <c r="J44" s="23" t="s">
        <v>20</v>
      </c>
      <c r="K44" s="23" t="s">
        <v>21</v>
      </c>
      <c r="L44">
        <f t="shared" si="2"/>
        <v>5</v>
      </c>
      <c r="M44">
        <f t="shared" si="3"/>
        <v>2</v>
      </c>
      <c r="N44">
        <f t="shared" si="4"/>
        <v>2</v>
      </c>
      <c r="O44">
        <f t="shared" si="5"/>
        <v>0.5</v>
      </c>
      <c r="P44">
        <f t="shared" si="5"/>
        <v>0</v>
      </c>
    </row>
    <row r="45" spans="2:16" ht="18.75" customHeight="1" x14ac:dyDescent="0.2">
      <c r="B45" s="7">
        <f ca="1"/>
        <v>31</v>
      </c>
      <c r="C45" s="2">
        <f t="shared" si="0"/>
        <v>162.19999999999999</v>
      </c>
      <c r="D45" s="18">
        <v>162.19999999999999</v>
      </c>
      <c r="E45" s="18">
        <f t="shared" si="1"/>
        <v>8.5</v>
      </c>
      <c r="G45" s="23">
        <v>7</v>
      </c>
      <c r="H45" s="23">
        <v>20</v>
      </c>
      <c r="I45" s="23">
        <v>1</v>
      </c>
      <c r="J45" s="23" t="s">
        <v>20</v>
      </c>
      <c r="K45" s="23" t="s">
        <v>21</v>
      </c>
      <c r="L45">
        <f t="shared" si="2"/>
        <v>5</v>
      </c>
      <c r="M45">
        <f t="shared" si="3"/>
        <v>2</v>
      </c>
      <c r="N45">
        <f t="shared" si="4"/>
        <v>1</v>
      </c>
      <c r="O45">
        <f t="shared" si="5"/>
        <v>0.5</v>
      </c>
      <c r="P45">
        <f t="shared" si="5"/>
        <v>0</v>
      </c>
    </row>
  </sheetData>
  <mergeCells count="6">
    <mergeCell ref="B13:C13"/>
    <mergeCell ref="B8:C8"/>
    <mergeCell ref="B9:C9"/>
    <mergeCell ref="B10:C10"/>
    <mergeCell ref="B11:C11"/>
    <mergeCell ref="B12:C12"/>
  </mergeCells>
  <conditionalFormatting sqref="C15:C45">
    <cfRule type="dataBar" priority="16">
      <dataBar showValue="0">
        <cfvo type="formula" val="$D$9-2"/>
        <cfvo type="formula" val="$D$8+2"/>
        <color theme="4" tint="-0.499984740745262"/>
      </dataBar>
      <extLst>
        <ext xmlns:x14="http://schemas.microsoft.com/office/spreadsheetml/2009/9/main" uri="{B025F937-C7B1-47D3-B67F-A62EFF666E3E}">
          <x14:id>{7DC174F8-AC4F-4B41-B34C-8FA5037E8B32}</x14:id>
        </ext>
      </extLst>
    </cfRule>
  </conditionalFormatting>
  <conditionalFormatting sqref="G15">
    <cfRule type="expression" dxfId="27" priority="15">
      <formula>IF(G15&gt;=7,TRUE(),FALSE())</formula>
    </cfRule>
  </conditionalFormatting>
  <conditionalFormatting sqref="H15">
    <cfRule type="expression" dxfId="26" priority="13">
      <formula>IF(H15&gt;=20,TRUE(),FALSE())</formula>
    </cfRule>
    <cfRule type="expression" dxfId="25" priority="14">
      <formula>IF(H15&gt;=16,TRUE(),FALSE())</formula>
    </cfRule>
  </conditionalFormatting>
  <conditionalFormatting sqref="I15">
    <cfRule type="expression" dxfId="24" priority="11">
      <formula>IF(I15=2,TRUE(),FALSE())</formula>
    </cfRule>
    <cfRule type="expression" dxfId="23" priority="12">
      <formula>IF(I15=1,TRUE(),FALSE())</formula>
    </cfRule>
  </conditionalFormatting>
  <conditionalFormatting sqref="J15">
    <cfRule type="expression" dxfId="22" priority="10">
      <formula>IF(J15="Y",TRUE(),FALSE())</formula>
    </cfRule>
  </conditionalFormatting>
  <conditionalFormatting sqref="K15">
    <cfRule type="expression" dxfId="21" priority="9">
      <formula>IF(K15="Y",TRUE(),FALSE())</formula>
    </cfRule>
  </conditionalFormatting>
  <conditionalFormatting sqref="G16:G45">
    <cfRule type="expression" dxfId="20" priority="8">
      <formula>IF(G16&gt;=7,TRUE(),FALSE())</formula>
    </cfRule>
  </conditionalFormatting>
  <conditionalFormatting sqref="H16:H45">
    <cfRule type="expression" dxfId="19" priority="6">
      <formula>IF(H16&gt;=20,TRUE(),FALSE())</formula>
    </cfRule>
    <cfRule type="expression" dxfId="18" priority="7">
      <formula>IF(H16&gt;=16,TRUE(),FALSE())</formula>
    </cfRule>
  </conditionalFormatting>
  <conditionalFormatting sqref="I16:I45">
    <cfRule type="expression" dxfId="17" priority="4">
      <formula>IF(I16=2,TRUE(),FALSE())</formula>
    </cfRule>
    <cfRule type="expression" dxfId="16" priority="5">
      <formula>IF(I16=1,TRUE(),FALSE())</formula>
    </cfRule>
  </conditionalFormatting>
  <conditionalFormatting sqref="J16:J45">
    <cfRule type="expression" dxfId="15" priority="3">
      <formula>IF(J16="Y",TRUE(),FALSE())</formula>
    </cfRule>
  </conditionalFormatting>
  <conditionalFormatting sqref="K16:K45">
    <cfRule type="expression" dxfId="14" priority="2">
      <formula>IF(K16="Y",TRUE(),FALSE())</formula>
    </cfRule>
  </conditionalFormatting>
  <conditionalFormatting sqref="E15:E45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dataValidations count="29">
    <dataValidation allowBlank="1" showInputMessage="1" showErrorMessage="1" prompt="Enter names in C4 and G4" sqref="B4" xr:uid="{45B29FF9-8F1F-4A80-AFBA-22432E280DA2}"/>
    <dataValidation allowBlank="1" showInputMessage="1" showErrorMessage="1" prompt="Enter month and year in cells at right" sqref="C3" xr:uid="{B5542109-58B5-4D81-B81A-F418AD31C72A}"/>
    <dataValidation allowBlank="1" showInputMessage="1" showErrorMessage="1" prompt="Progress bar showing progress from starting weight to goal weight is in this column under this heading" sqref="C14" xr:uid="{197E7B5A-98C1-4EDC-B56E-C75916A97578}"/>
    <dataValidation allowBlank="1" showInputMessage="1" showErrorMessage="1" prompt="Enter weight in this column under this heading" sqref="D14:E14" xr:uid="{27313CB2-C450-4634-8D4A-88199F7E6874}"/>
    <dataValidation allowBlank="1" showInputMessage="1" showErrorMessage="1" prompt="Day of the month is in this column under this heading" sqref="B14" xr:uid="{D5215A09-FEB6-4A88-958A-6937DA54A3E4}"/>
    <dataValidation allowBlank="1" showInputMessage="1" showErrorMessage="1" prompt="Weight maximum, minimum, percent lost, average, to goal, &amp; total lost are automatically calculated in column D, below" sqref="B7" xr:uid="{FB27A998-E3FD-431C-9548-1C73F3A8ECB5}"/>
    <dataValidation allowBlank="1" showInputMessage="1" showErrorMessage="1" prompt="Arrow pointing from Starting weight to Goal weight" sqref="C6" xr:uid="{DE51E194-CA92-4227-AD58-890A076C1EEE}"/>
    <dataValidation allowBlank="1" showInputMessage="1" showErrorMessage="1" prompt="Enter month in this cell" sqref="D3" xr:uid="{AE7D890B-C35E-48BA-8DB5-6D358B0E4EF9}"/>
    <dataValidation allowBlank="1" showInputMessage="1" showErrorMessage="1" prompt="Enter month and year in cell D3 &amp; F3, names in cells C4 &amp; G4, Starting weight in cells B6 &amp; F6, &amp; Goal weight in cells D6 &amp; H6. Track daily weight loss starting in cells B14 and F14" sqref="B2" xr:uid="{BB31F0A5-C7DA-4CC3-BB7B-7ED222A4B217}"/>
    <dataValidation allowBlank="1" showInputMessage="1" showErrorMessage="1" prompt="Title for worksheet is in this cell" sqref="C2" xr:uid="{CDABC112-38EC-49B1-A0D3-9454D8D74D5A}"/>
    <dataValidation allowBlank="1" showInputMessage="1" showErrorMessage="1" prompt="Automatically calculates Total Weight Lost" sqref="D13" xr:uid="{12CD17D8-21A9-4F7E-A924-DF5E4E71239E}"/>
    <dataValidation allowBlank="1" showInputMessage="1" showErrorMessage="1" prompt="Total weight lost is automatically calculated at right" sqref="B13" xr:uid="{E416DF11-1806-40C8-BF2D-3DC8B7E7E7AD}"/>
    <dataValidation allowBlank="1" showInputMessage="1" showErrorMessage="1" prompt="Automatically calculates To Goal number" sqref="D12" xr:uid="{F1917C1E-B0C5-4A4A-A343-28DE2CF9CF10}"/>
    <dataValidation allowBlank="1" showInputMessage="1" showErrorMessage="1" prompt="To Goal is the amount of weight to left to lose to achieve goal and is automatically calculated at right" sqref="B12" xr:uid="{3B56307A-47CB-454C-AB63-4C4B4E9500F5}"/>
    <dataValidation allowBlank="1" showInputMessage="1" showErrorMessage="1" prompt="Automatically calculates Average Weight" sqref="D11" xr:uid="{593CF715-79DF-4BF7-9494-F7A8BDFB1BCF}"/>
    <dataValidation allowBlank="1" showInputMessage="1" showErrorMessage="1" prompt="Average weight is automatically calculated at right" sqref="B11" xr:uid="{989D5855-5550-4902-900A-5B9DC5390562}"/>
    <dataValidation allowBlank="1" showInputMessage="1" showErrorMessage="1" prompt="Automatically calculates percent weight lost" sqref="D10" xr:uid="{7D7212E7-A5B0-48EE-8CFC-7355245DB2E6}"/>
    <dataValidation allowBlank="1" showInputMessage="1" showErrorMessage="1" prompt="Lost percent is automatically calculated at right" sqref="B10" xr:uid="{0D40FD60-87B1-4F48-9CF2-FA8DF944B5F3}"/>
    <dataValidation allowBlank="1" showInputMessage="1" showErrorMessage="1" prompt="Automatically calculates Minimum weight" sqref="D9" xr:uid="{0ADA17D3-C74A-4FFA-9FD0-8FBB3EC486E2}"/>
    <dataValidation allowBlank="1" showInputMessage="1" showErrorMessage="1" prompt="Minimum Weight is automatically calculated at right" sqref="B9" xr:uid="{BD1B09D8-E376-4C8C-8FA5-64BF15E1E02F}"/>
    <dataValidation allowBlank="1" showInputMessage="1" showErrorMessage="1" prompt="Automatically calculates Maximum weight" sqref="D8" xr:uid="{12D026E3-8EBC-4717-BEC2-13C6950B6B87}"/>
    <dataValidation allowBlank="1" showInputMessage="1" showErrorMessage="1" prompt="Maximum Weight is automatically calculated at right" sqref="B8" xr:uid="{1705CEB5-FA39-4B95-988F-A711F94A09B0}"/>
    <dataValidation allowBlank="1" showInputMessage="1" showErrorMessage="1" prompt="Enter Goal weight for person 1 in this cell" sqref="D6" xr:uid="{E207FC57-0CC2-436F-9880-97802C495002}"/>
    <dataValidation allowBlank="1" showInputMessage="1" showErrorMessage="1" prompt="Enter Starting weight for person 1 in this cell" sqref="B6" xr:uid="{B46A0679-63D0-4BC6-87CF-C7A361B09853}"/>
    <dataValidation allowBlank="1" showInputMessage="1" showErrorMessage="1" prompt="Enter Goal weight for person 1 below" sqref="D5" xr:uid="{46FF85B8-76D7-4205-8B05-058B8F0BEF0A}"/>
    <dataValidation allowBlank="1" showInputMessage="1" showErrorMessage="1" prompt="Enter Starting weight for person 1 below" sqref="B5" xr:uid="{BE6BDB87-DA0E-413F-BA8B-3C54E0C1621E}"/>
    <dataValidation allowBlank="1" showInputMessage="1" showErrorMessage="1" prompt="Enter name in this cell" sqref="C4" xr:uid="{CBB79EFD-B4EC-477F-AFD7-56E8DB903F59}"/>
    <dataValidation allowBlank="1" showInputMessage="1" showErrorMessage="1" prompt="Subtitle of worksheet is in this cell" sqref="B1" xr:uid="{0959DE27-62DF-47CD-9A2D-A240D3EA3FBF}"/>
    <dataValidation allowBlank="1" showInputMessage="1" showErrorMessage="1" prompt="This worksheet tracks two persons weight loss over one month's time. Set a goal and enter weight for each day of month to calculate percent weight lost &amp; total weight lost" sqref="A1" xr:uid="{297A941E-2EB7-4B53-AA81-88FA0CD8CC74}"/>
  </dataValidations>
  <printOptions horizontalCentered="1"/>
  <pageMargins left="0.5" right="0.5" top="0.5" bottom="0.5" header="0.3" footer="0.3"/>
  <pageSetup scale="74" orientation="portrait" r:id="rId1"/>
  <headerFooter differentFirst="1">
    <oddFooter>Page &amp;P of &amp;N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DC174F8-AC4F-4B41-B34C-8FA5037E8B32}">
            <x14:dataBar minLength="0" maxLength="100" gradient="0">
              <x14:cfvo type="formula">
                <xm:f>$D$9-2</xm:f>
              </x14:cfvo>
              <x14:cfvo type="formula">
                <xm:f>$D$8+2</xm:f>
              </x14:cfvo>
              <x14:negativeFillColor rgb="FFFF0000"/>
              <x14:axisColor rgb="FF000000"/>
            </x14:dataBar>
          </x14:cfRule>
          <xm:sqref>C15:C45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1C8EF-626E-40E9-BFFE-BBB86C20C5E9}">
  <sheetPr>
    <tabColor theme="5"/>
    <pageSetUpPr fitToPage="1"/>
  </sheetPr>
  <dimension ref="B1:P45"/>
  <sheetViews>
    <sheetView showGridLines="0" tabSelected="1" topLeftCell="A19" zoomScaleNormal="100" workbookViewId="0">
      <selection activeCell="I39" sqref="I39"/>
    </sheetView>
  </sheetViews>
  <sheetFormatPr defaultRowHeight="18.75" customHeight="1" x14ac:dyDescent="0.2"/>
  <cols>
    <col min="1" max="1" width="2.69921875" customWidth="1"/>
    <col min="2" max="4" width="11.69921875" customWidth="1"/>
    <col min="5" max="5" width="6.59765625" bestFit="1" customWidth="1"/>
    <col min="6" max="6" width="2.69921875" customWidth="1"/>
    <col min="7" max="7" width="3.8984375" bestFit="1" customWidth="1"/>
    <col min="8" max="11" width="3.59765625" customWidth="1"/>
    <col min="12" max="16" width="0" hidden="1" customWidth="1"/>
  </cols>
  <sheetData>
    <row r="1" spans="2:16" ht="20.100000000000001" customHeight="1" x14ac:dyDescent="0.25">
      <c r="B1" s="3"/>
    </row>
    <row r="2" spans="2:16" ht="39.950000000000003" customHeight="1" x14ac:dyDescent="0.2">
      <c r="C2" s="5" t="s">
        <v>0</v>
      </c>
      <c r="D2" s="6" t="s">
        <v>1</v>
      </c>
      <c r="E2" s="1"/>
    </row>
    <row r="3" spans="2:16" ht="24.95" customHeight="1" x14ac:dyDescent="0.2">
      <c r="C3" s="9"/>
      <c r="D3" s="14"/>
      <c r="E3" s="14"/>
    </row>
    <row r="4" spans="2:16" ht="24.95" customHeight="1" x14ac:dyDescent="0.2">
      <c r="C4" s="13" t="s">
        <v>2</v>
      </c>
      <c r="D4" s="15"/>
      <c r="E4" s="15"/>
    </row>
    <row r="5" spans="2:16" ht="20.100000000000001" customHeight="1" thickBot="1" x14ac:dyDescent="0.25">
      <c r="B5" s="4" t="s">
        <v>3</v>
      </c>
      <c r="D5" s="4" t="s">
        <v>4</v>
      </c>
    </row>
    <row r="6" spans="2:16" ht="32.1" customHeight="1" thickTop="1" thickBot="1" x14ac:dyDescent="0.25">
      <c r="B6" s="24">
        <v>159.6</v>
      </c>
      <c r="D6" s="24">
        <v>160</v>
      </c>
    </row>
    <row r="7" spans="2:16" ht="30" customHeight="1" thickTop="1" thickBot="1" x14ac:dyDescent="0.25">
      <c r="B7" s="12"/>
      <c r="C7" s="11" t="s">
        <v>0</v>
      </c>
      <c r="D7" s="12"/>
    </row>
    <row r="8" spans="2:16" ht="21" customHeight="1" x14ac:dyDescent="0.2">
      <c r="B8" s="27" t="s">
        <v>5</v>
      </c>
      <c r="C8" s="27"/>
      <c r="D8" s="19">
        <f>MAX(D15:D45)</f>
        <v>163.6</v>
      </c>
    </row>
    <row r="9" spans="2:16" ht="21" customHeight="1" x14ac:dyDescent="0.2">
      <c r="B9" s="28" t="s">
        <v>6</v>
      </c>
      <c r="C9" s="28"/>
      <c r="D9" s="20">
        <f>MIN(D15:D45)</f>
        <v>158.6</v>
      </c>
    </row>
    <row r="10" spans="2:16" ht="21" customHeight="1" x14ac:dyDescent="0.2">
      <c r="B10" s="28" t="s">
        <v>7</v>
      </c>
      <c r="C10" s="28"/>
      <c r="D10" s="8">
        <f>D13/B6</f>
        <v>-6.265664160401003E-3</v>
      </c>
    </row>
    <row r="11" spans="2:16" ht="21" customHeight="1" x14ac:dyDescent="0.2">
      <c r="B11" s="28" t="s">
        <v>8</v>
      </c>
      <c r="C11" s="28"/>
      <c r="D11" s="21">
        <f>AVERAGE(D15:D45)</f>
        <v>160.64800000000002</v>
      </c>
      <c r="G11" s="16"/>
      <c r="H11" s="16"/>
      <c r="I11" s="16"/>
      <c r="J11" s="16"/>
      <c r="K11" s="16"/>
    </row>
    <row r="12" spans="2:16" ht="21" customHeight="1" x14ac:dyDescent="0.2">
      <c r="B12" s="28" t="s">
        <v>9</v>
      </c>
      <c r="C12" s="28"/>
      <c r="D12" s="20">
        <f>INDEX(D15:D45,MATCH(9^9,D15:D45))-D6</f>
        <v>0.59999999999999432</v>
      </c>
      <c r="G12" s="16"/>
      <c r="H12" s="16"/>
      <c r="I12" s="16"/>
      <c r="J12" s="16"/>
      <c r="K12" s="16"/>
    </row>
    <row r="13" spans="2:16" ht="21" customHeight="1" x14ac:dyDescent="0.25">
      <c r="B13" s="26" t="s">
        <v>10</v>
      </c>
      <c r="C13" s="26"/>
      <c r="D13" s="22">
        <f>B6-INDEX(D15:D45,MATCH(9^9,D15:D45))</f>
        <v>-1</v>
      </c>
      <c r="G13" s="16"/>
      <c r="H13" s="16"/>
      <c r="I13" s="16"/>
      <c r="J13" s="16"/>
      <c r="K13" s="16"/>
    </row>
    <row r="14" spans="2:16" ht="90.75" thickBot="1" x14ac:dyDescent="0.25">
      <c r="B14" s="4" t="s">
        <v>11</v>
      </c>
      <c r="C14" s="10" t="s">
        <v>12</v>
      </c>
      <c r="D14" s="4" t="s">
        <v>13</v>
      </c>
      <c r="E14" s="4" t="s">
        <v>14</v>
      </c>
      <c r="G14" s="17" t="s">
        <v>15</v>
      </c>
      <c r="H14" s="17" t="s">
        <v>16</v>
      </c>
      <c r="I14" s="17" t="s">
        <v>17</v>
      </c>
      <c r="J14" s="17" t="s">
        <v>18</v>
      </c>
      <c r="K14" s="17" t="s">
        <v>19</v>
      </c>
    </row>
    <row r="15" spans="2:16" ht="18.75" customHeight="1" x14ac:dyDescent="0.2">
      <c r="B15" s="7">
        <f t="array" aca="1" ref="B15:B45" ca="1">Days</f>
        <v>1</v>
      </c>
      <c r="C15" s="25">
        <f t="shared" ref="C15:C45" si="0">D15</f>
        <v>159.6</v>
      </c>
      <c r="D15" s="18">
        <f>HisStarting</f>
        <v>159.6</v>
      </c>
      <c r="E15" s="18">
        <f>IF(COUNTA(G15:K15)=0,"",SUM(L15:P15))</f>
        <v>9</v>
      </c>
      <c r="G15" s="23">
        <v>8</v>
      </c>
      <c r="H15" s="23">
        <v>17</v>
      </c>
      <c r="I15" s="23">
        <v>2</v>
      </c>
      <c r="J15" s="23" t="s">
        <v>20</v>
      </c>
      <c r="K15" s="23" t="s">
        <v>20</v>
      </c>
      <c r="L15">
        <f>IF(G15&gt;=7,5,0)</f>
        <v>5</v>
      </c>
      <c r="M15">
        <f>IF(H15&gt;=20,2,IF(H15&gt;=16,1,0))</f>
        <v>1</v>
      </c>
      <c r="N15">
        <f>I15</f>
        <v>2</v>
      </c>
      <c r="O15">
        <f>IF(J15="Y",0.5,0)</f>
        <v>0.5</v>
      </c>
      <c r="P15">
        <f>IF(K15="Y",0.5,0)</f>
        <v>0.5</v>
      </c>
    </row>
    <row r="16" spans="2:16" ht="18.75" customHeight="1" x14ac:dyDescent="0.2">
      <c r="B16" s="7">
        <f ca="1"/>
        <v>2</v>
      </c>
      <c r="C16" s="2">
        <f t="shared" si="0"/>
        <v>159</v>
      </c>
      <c r="D16" s="18">
        <v>159</v>
      </c>
      <c r="E16" s="18">
        <f t="shared" ref="E16:E45" si="1">IF(COUNTA(G16:K16)=0,"",SUM(L16:P16))</f>
        <v>10</v>
      </c>
      <c r="G16" s="23">
        <v>8</v>
      </c>
      <c r="H16" s="23">
        <v>21</v>
      </c>
      <c r="I16" s="23">
        <v>2</v>
      </c>
      <c r="J16" s="23" t="s">
        <v>20</v>
      </c>
      <c r="K16" s="23" t="s">
        <v>20</v>
      </c>
      <c r="L16">
        <f t="shared" ref="L16:L45" si="2">IF(G16&gt;=7,5,0)</f>
        <v>5</v>
      </c>
      <c r="M16">
        <f t="shared" ref="M16:M45" si="3">IF(H16&gt;=20,2,IF(H16&gt;=16,1,0))</f>
        <v>2</v>
      </c>
      <c r="N16">
        <f t="shared" ref="N16:N45" si="4">I16</f>
        <v>2</v>
      </c>
      <c r="O16">
        <f t="shared" ref="O16:P45" si="5">IF(J16="Y",0.5,0)</f>
        <v>0.5</v>
      </c>
      <c r="P16">
        <f t="shared" si="5"/>
        <v>0.5</v>
      </c>
    </row>
    <row r="17" spans="2:16" ht="18.75" customHeight="1" x14ac:dyDescent="0.2">
      <c r="B17" s="7">
        <f ca="1"/>
        <v>3</v>
      </c>
      <c r="C17" s="2">
        <f t="shared" si="0"/>
        <v>158.6</v>
      </c>
      <c r="D17" s="18">
        <v>158.6</v>
      </c>
      <c r="E17" s="18">
        <f t="shared" si="1"/>
        <v>10</v>
      </c>
      <c r="G17" s="23">
        <v>7</v>
      </c>
      <c r="H17" s="23">
        <v>21</v>
      </c>
      <c r="I17" s="23">
        <v>2</v>
      </c>
      <c r="J17" s="23" t="s">
        <v>20</v>
      </c>
      <c r="K17" s="23" t="s">
        <v>20</v>
      </c>
      <c r="L17">
        <f t="shared" si="2"/>
        <v>5</v>
      </c>
      <c r="M17">
        <f t="shared" si="3"/>
        <v>2</v>
      </c>
      <c r="N17">
        <f t="shared" si="4"/>
        <v>2</v>
      </c>
      <c r="O17">
        <f t="shared" si="5"/>
        <v>0.5</v>
      </c>
      <c r="P17">
        <f t="shared" si="5"/>
        <v>0.5</v>
      </c>
    </row>
    <row r="18" spans="2:16" ht="18.75" customHeight="1" x14ac:dyDescent="0.2">
      <c r="B18" s="7">
        <f ca="1"/>
        <v>4</v>
      </c>
      <c r="C18" s="2">
        <f t="shared" si="0"/>
        <v>160</v>
      </c>
      <c r="D18" s="18">
        <v>160</v>
      </c>
      <c r="E18" s="18">
        <f t="shared" si="1"/>
        <v>9.5</v>
      </c>
      <c r="G18" s="23">
        <v>7</v>
      </c>
      <c r="H18" s="23">
        <v>20</v>
      </c>
      <c r="I18" s="23">
        <v>2</v>
      </c>
      <c r="J18" s="23" t="s">
        <v>21</v>
      </c>
      <c r="K18" s="23" t="s">
        <v>20</v>
      </c>
      <c r="L18">
        <f t="shared" si="2"/>
        <v>5</v>
      </c>
      <c r="M18">
        <f t="shared" si="3"/>
        <v>2</v>
      </c>
      <c r="N18">
        <f t="shared" si="4"/>
        <v>2</v>
      </c>
      <c r="O18">
        <f t="shared" si="5"/>
        <v>0</v>
      </c>
      <c r="P18">
        <f t="shared" si="5"/>
        <v>0.5</v>
      </c>
    </row>
    <row r="19" spans="2:16" ht="18.75" customHeight="1" x14ac:dyDescent="0.2">
      <c r="B19" s="7">
        <f ca="1"/>
        <v>5</v>
      </c>
      <c r="C19" s="2">
        <f t="shared" si="0"/>
        <v>161.4</v>
      </c>
      <c r="D19" s="18">
        <v>161.4</v>
      </c>
      <c r="E19" s="18">
        <f t="shared" si="1"/>
        <v>8</v>
      </c>
      <c r="G19" s="23">
        <v>7</v>
      </c>
      <c r="H19" s="23">
        <v>20</v>
      </c>
      <c r="I19" s="23">
        <v>1</v>
      </c>
      <c r="J19" s="23" t="s">
        <v>21</v>
      </c>
      <c r="K19" s="23" t="s">
        <v>21</v>
      </c>
      <c r="L19">
        <f t="shared" si="2"/>
        <v>5</v>
      </c>
      <c r="M19">
        <f t="shared" si="3"/>
        <v>2</v>
      </c>
      <c r="N19">
        <f t="shared" si="4"/>
        <v>1</v>
      </c>
      <c r="O19">
        <f t="shared" si="5"/>
        <v>0</v>
      </c>
      <c r="P19">
        <f t="shared" si="5"/>
        <v>0</v>
      </c>
    </row>
    <row r="20" spans="2:16" ht="18.75" customHeight="1" x14ac:dyDescent="0.2">
      <c r="B20" s="7">
        <f ca="1"/>
        <v>6</v>
      </c>
      <c r="C20" s="2">
        <f t="shared" si="0"/>
        <v>159.19999999999999</v>
      </c>
      <c r="D20" s="18">
        <v>159.19999999999999</v>
      </c>
      <c r="E20" s="18">
        <f t="shared" si="1"/>
        <v>9.5</v>
      </c>
      <c r="G20" s="23">
        <v>7</v>
      </c>
      <c r="H20" s="23">
        <v>21</v>
      </c>
      <c r="I20" s="23">
        <v>2</v>
      </c>
      <c r="J20" s="23" t="s">
        <v>21</v>
      </c>
      <c r="K20" s="23" t="s">
        <v>20</v>
      </c>
      <c r="L20">
        <f t="shared" si="2"/>
        <v>5</v>
      </c>
      <c r="M20">
        <f t="shared" si="3"/>
        <v>2</v>
      </c>
      <c r="N20">
        <f t="shared" si="4"/>
        <v>2</v>
      </c>
      <c r="O20">
        <f t="shared" si="5"/>
        <v>0</v>
      </c>
      <c r="P20">
        <f t="shared" si="5"/>
        <v>0.5</v>
      </c>
    </row>
    <row r="21" spans="2:16" ht="18.75" customHeight="1" x14ac:dyDescent="0.2">
      <c r="B21" s="7">
        <f ca="1"/>
        <v>7</v>
      </c>
      <c r="C21" s="2">
        <f t="shared" si="0"/>
        <v>161.80000000000001</v>
      </c>
      <c r="D21" s="18">
        <v>161.80000000000001</v>
      </c>
      <c r="E21" s="18">
        <f t="shared" si="1"/>
        <v>8.5</v>
      </c>
      <c r="G21" s="23">
        <v>7</v>
      </c>
      <c r="H21" s="23">
        <v>17</v>
      </c>
      <c r="I21" s="23">
        <v>2</v>
      </c>
      <c r="J21" s="23" t="s">
        <v>21</v>
      </c>
      <c r="K21" s="23" t="s">
        <v>20</v>
      </c>
      <c r="L21">
        <f t="shared" si="2"/>
        <v>5</v>
      </c>
      <c r="M21">
        <f t="shared" si="3"/>
        <v>1</v>
      </c>
      <c r="N21">
        <f t="shared" si="4"/>
        <v>2</v>
      </c>
      <c r="O21">
        <f t="shared" si="5"/>
        <v>0</v>
      </c>
      <c r="P21">
        <f t="shared" si="5"/>
        <v>0.5</v>
      </c>
    </row>
    <row r="22" spans="2:16" ht="18.75" customHeight="1" x14ac:dyDescent="0.2">
      <c r="B22" s="7">
        <f ca="1"/>
        <v>8</v>
      </c>
      <c r="C22" s="2">
        <f t="shared" si="0"/>
        <v>161.80000000000001</v>
      </c>
      <c r="D22" s="18">
        <v>161.80000000000001</v>
      </c>
      <c r="E22" s="18">
        <f t="shared" si="1"/>
        <v>8.5</v>
      </c>
      <c r="G22" s="23">
        <v>8</v>
      </c>
      <c r="H22" s="23">
        <v>17</v>
      </c>
      <c r="I22" s="23">
        <v>2</v>
      </c>
      <c r="J22" s="23" t="s">
        <v>21</v>
      </c>
      <c r="K22" s="23" t="s">
        <v>20</v>
      </c>
      <c r="L22">
        <f t="shared" si="2"/>
        <v>5</v>
      </c>
      <c r="M22">
        <f t="shared" si="3"/>
        <v>1</v>
      </c>
      <c r="N22">
        <f t="shared" si="4"/>
        <v>2</v>
      </c>
      <c r="O22">
        <f t="shared" si="5"/>
        <v>0</v>
      </c>
      <c r="P22">
        <f t="shared" si="5"/>
        <v>0.5</v>
      </c>
    </row>
    <row r="23" spans="2:16" ht="18.75" customHeight="1" x14ac:dyDescent="0.2">
      <c r="B23" s="7">
        <f ca="1"/>
        <v>9</v>
      </c>
      <c r="C23" s="2">
        <f t="shared" si="0"/>
        <v>159.4</v>
      </c>
      <c r="D23" s="18">
        <v>159.4</v>
      </c>
      <c r="E23" s="18">
        <f t="shared" si="1"/>
        <v>10</v>
      </c>
      <c r="G23" s="23">
        <v>7.5</v>
      </c>
      <c r="H23" s="23">
        <v>26</v>
      </c>
      <c r="I23" s="23">
        <v>2</v>
      </c>
      <c r="J23" s="23" t="s">
        <v>20</v>
      </c>
      <c r="K23" s="23" t="s">
        <v>20</v>
      </c>
      <c r="L23">
        <f t="shared" si="2"/>
        <v>5</v>
      </c>
      <c r="M23">
        <f t="shared" si="3"/>
        <v>2</v>
      </c>
      <c r="N23">
        <f t="shared" si="4"/>
        <v>2</v>
      </c>
      <c r="O23">
        <f t="shared" si="5"/>
        <v>0.5</v>
      </c>
      <c r="P23">
        <f t="shared" si="5"/>
        <v>0.5</v>
      </c>
    </row>
    <row r="24" spans="2:16" ht="18.75" customHeight="1" x14ac:dyDescent="0.2">
      <c r="B24" s="7">
        <f ca="1"/>
        <v>10</v>
      </c>
      <c r="C24" s="2">
        <f t="shared" si="0"/>
        <v>159.4</v>
      </c>
      <c r="D24" s="18">
        <v>159.4</v>
      </c>
      <c r="E24" s="18">
        <f t="shared" si="1"/>
        <v>9.5</v>
      </c>
      <c r="G24" s="23">
        <v>7</v>
      </c>
      <c r="H24" s="23">
        <v>21</v>
      </c>
      <c r="I24" s="23">
        <v>2</v>
      </c>
      <c r="J24" s="23" t="s">
        <v>21</v>
      </c>
      <c r="K24" s="23" t="s">
        <v>20</v>
      </c>
      <c r="L24">
        <f t="shared" si="2"/>
        <v>5</v>
      </c>
      <c r="M24">
        <f t="shared" si="3"/>
        <v>2</v>
      </c>
      <c r="N24">
        <f t="shared" si="4"/>
        <v>2</v>
      </c>
      <c r="O24">
        <f t="shared" si="5"/>
        <v>0</v>
      </c>
      <c r="P24">
        <f t="shared" si="5"/>
        <v>0.5</v>
      </c>
    </row>
    <row r="25" spans="2:16" ht="18.75" customHeight="1" x14ac:dyDescent="0.2">
      <c r="B25" s="7">
        <f ca="1"/>
        <v>11</v>
      </c>
      <c r="C25" s="2">
        <f t="shared" si="0"/>
        <v>159.19999999999999</v>
      </c>
      <c r="D25" s="18">
        <v>159.19999999999999</v>
      </c>
      <c r="E25" s="18">
        <f t="shared" si="1"/>
        <v>10</v>
      </c>
      <c r="G25" s="23">
        <v>7</v>
      </c>
      <c r="H25" s="23">
        <v>20</v>
      </c>
      <c r="I25" s="23">
        <v>2</v>
      </c>
      <c r="J25" s="23" t="s">
        <v>20</v>
      </c>
      <c r="K25" s="23" t="s">
        <v>20</v>
      </c>
      <c r="L25">
        <f t="shared" si="2"/>
        <v>5</v>
      </c>
      <c r="M25">
        <f t="shared" si="3"/>
        <v>2</v>
      </c>
      <c r="N25">
        <f t="shared" si="4"/>
        <v>2</v>
      </c>
      <c r="O25">
        <f t="shared" si="5"/>
        <v>0.5</v>
      </c>
      <c r="P25">
        <f t="shared" si="5"/>
        <v>0.5</v>
      </c>
    </row>
    <row r="26" spans="2:16" ht="18.75" customHeight="1" x14ac:dyDescent="0.2">
      <c r="B26" s="7">
        <f ca="1"/>
        <v>12</v>
      </c>
      <c r="C26" s="2">
        <f t="shared" si="0"/>
        <v>160.80000000000001</v>
      </c>
      <c r="D26" s="18">
        <v>160.80000000000001</v>
      </c>
      <c r="E26" s="18">
        <f t="shared" si="1"/>
        <v>8</v>
      </c>
      <c r="G26" s="23">
        <v>7</v>
      </c>
      <c r="H26" s="23">
        <v>14</v>
      </c>
      <c r="I26" s="23">
        <v>2</v>
      </c>
      <c r="J26" s="23" t="s">
        <v>20</v>
      </c>
      <c r="K26" s="23" t="s">
        <v>20</v>
      </c>
      <c r="L26">
        <f t="shared" si="2"/>
        <v>5</v>
      </c>
      <c r="M26">
        <f t="shared" si="3"/>
        <v>0</v>
      </c>
      <c r="N26">
        <f t="shared" si="4"/>
        <v>2</v>
      </c>
      <c r="O26">
        <f t="shared" si="5"/>
        <v>0.5</v>
      </c>
      <c r="P26">
        <f t="shared" si="5"/>
        <v>0.5</v>
      </c>
    </row>
    <row r="27" spans="2:16" ht="18.75" customHeight="1" x14ac:dyDescent="0.2">
      <c r="B27" s="7">
        <f ca="1"/>
        <v>13</v>
      </c>
      <c r="C27" s="2">
        <f t="shared" si="0"/>
        <v>160.6</v>
      </c>
      <c r="D27" s="18">
        <v>160.6</v>
      </c>
      <c r="E27" s="18">
        <f t="shared" si="1"/>
        <v>8</v>
      </c>
      <c r="G27" s="23">
        <v>7</v>
      </c>
      <c r="H27" s="23">
        <v>21</v>
      </c>
      <c r="I27" s="23">
        <v>1</v>
      </c>
      <c r="J27" s="23" t="s">
        <v>21</v>
      </c>
      <c r="K27" s="23" t="s">
        <v>21</v>
      </c>
      <c r="L27">
        <f t="shared" si="2"/>
        <v>5</v>
      </c>
      <c r="M27">
        <f t="shared" si="3"/>
        <v>2</v>
      </c>
      <c r="N27">
        <f t="shared" si="4"/>
        <v>1</v>
      </c>
      <c r="O27">
        <f t="shared" si="5"/>
        <v>0</v>
      </c>
      <c r="P27">
        <f t="shared" si="5"/>
        <v>0</v>
      </c>
    </row>
    <row r="28" spans="2:16" ht="18.75" customHeight="1" x14ac:dyDescent="0.2">
      <c r="B28" s="7">
        <f ca="1"/>
        <v>14</v>
      </c>
      <c r="C28" s="2">
        <f t="shared" si="0"/>
        <v>161</v>
      </c>
      <c r="D28" s="18">
        <v>161</v>
      </c>
      <c r="E28" s="18">
        <f t="shared" si="1"/>
        <v>9.5</v>
      </c>
      <c r="G28" s="23">
        <v>7.5</v>
      </c>
      <c r="H28" s="23">
        <v>20</v>
      </c>
      <c r="I28" s="23">
        <v>2</v>
      </c>
      <c r="J28" s="23" t="s">
        <v>21</v>
      </c>
      <c r="K28" s="23" t="s">
        <v>20</v>
      </c>
      <c r="L28">
        <f t="shared" si="2"/>
        <v>5</v>
      </c>
      <c r="M28">
        <f t="shared" si="3"/>
        <v>2</v>
      </c>
      <c r="N28">
        <f t="shared" si="4"/>
        <v>2</v>
      </c>
      <c r="O28">
        <f t="shared" si="5"/>
        <v>0</v>
      </c>
      <c r="P28">
        <f t="shared" si="5"/>
        <v>0.5</v>
      </c>
    </row>
    <row r="29" spans="2:16" ht="18.75" customHeight="1" x14ac:dyDescent="0.2">
      <c r="B29" s="7">
        <f ca="1"/>
        <v>15</v>
      </c>
      <c r="C29" s="2">
        <f t="shared" si="0"/>
        <v>160.4</v>
      </c>
      <c r="D29" s="18">
        <v>160.4</v>
      </c>
      <c r="E29" s="18">
        <f t="shared" si="1"/>
        <v>7.5</v>
      </c>
      <c r="G29" s="23">
        <v>7.5</v>
      </c>
      <c r="H29" s="23">
        <v>14</v>
      </c>
      <c r="I29" s="23">
        <v>2</v>
      </c>
      <c r="J29" s="23" t="s">
        <v>20</v>
      </c>
      <c r="K29" s="23" t="s">
        <v>21</v>
      </c>
      <c r="L29">
        <f t="shared" si="2"/>
        <v>5</v>
      </c>
      <c r="M29">
        <f t="shared" si="3"/>
        <v>0</v>
      </c>
      <c r="N29">
        <f t="shared" si="4"/>
        <v>2</v>
      </c>
      <c r="O29">
        <f t="shared" si="5"/>
        <v>0.5</v>
      </c>
      <c r="P29">
        <f t="shared" si="5"/>
        <v>0</v>
      </c>
    </row>
    <row r="30" spans="2:16" ht="18.75" customHeight="1" x14ac:dyDescent="0.2">
      <c r="B30" s="7">
        <f ca="1"/>
        <v>16</v>
      </c>
      <c r="C30" s="2">
        <f t="shared" si="0"/>
        <v>160</v>
      </c>
      <c r="D30" s="18">
        <v>160</v>
      </c>
      <c r="E30" s="18">
        <f t="shared" si="1"/>
        <v>10</v>
      </c>
      <c r="G30" s="23">
        <v>7</v>
      </c>
      <c r="H30" s="23">
        <v>21</v>
      </c>
      <c r="I30" s="23">
        <v>2</v>
      </c>
      <c r="J30" s="23" t="s">
        <v>20</v>
      </c>
      <c r="K30" s="23" t="s">
        <v>20</v>
      </c>
      <c r="L30">
        <f t="shared" si="2"/>
        <v>5</v>
      </c>
      <c r="M30">
        <f t="shared" si="3"/>
        <v>2</v>
      </c>
      <c r="N30">
        <f t="shared" si="4"/>
        <v>2</v>
      </c>
      <c r="O30">
        <f t="shared" si="5"/>
        <v>0.5</v>
      </c>
      <c r="P30">
        <f t="shared" si="5"/>
        <v>0.5</v>
      </c>
    </row>
    <row r="31" spans="2:16" ht="18.75" customHeight="1" x14ac:dyDescent="0.2">
      <c r="B31" s="7">
        <f ca="1"/>
        <v>17</v>
      </c>
      <c r="C31" s="2">
        <f t="shared" si="0"/>
        <v>160.19999999999999</v>
      </c>
      <c r="D31" s="18">
        <v>160.19999999999999</v>
      </c>
      <c r="E31" s="18">
        <f t="shared" si="1"/>
        <v>10</v>
      </c>
      <c r="G31" s="23">
        <v>7</v>
      </c>
      <c r="H31" s="23">
        <v>20</v>
      </c>
      <c r="I31" s="23">
        <v>2</v>
      </c>
      <c r="J31" s="23" t="s">
        <v>20</v>
      </c>
      <c r="K31" s="23" t="s">
        <v>20</v>
      </c>
      <c r="L31">
        <f t="shared" si="2"/>
        <v>5</v>
      </c>
      <c r="M31">
        <f t="shared" si="3"/>
        <v>2</v>
      </c>
      <c r="N31">
        <f t="shared" si="4"/>
        <v>2</v>
      </c>
      <c r="O31">
        <f t="shared" si="5"/>
        <v>0.5</v>
      </c>
      <c r="P31">
        <f t="shared" si="5"/>
        <v>0.5</v>
      </c>
    </row>
    <row r="32" spans="2:16" ht="18.75" customHeight="1" x14ac:dyDescent="0.2">
      <c r="B32" s="7">
        <f ca="1"/>
        <v>18</v>
      </c>
      <c r="C32" s="2">
        <f t="shared" si="0"/>
        <v>159.80000000000001</v>
      </c>
      <c r="D32" s="18">
        <v>159.80000000000001</v>
      </c>
      <c r="E32" s="18">
        <f t="shared" si="1"/>
        <v>9.5</v>
      </c>
      <c r="G32" s="23">
        <v>7</v>
      </c>
      <c r="H32" s="23">
        <v>20</v>
      </c>
      <c r="I32" s="23">
        <v>2</v>
      </c>
      <c r="J32" s="23" t="s">
        <v>21</v>
      </c>
      <c r="K32" s="23" t="s">
        <v>20</v>
      </c>
      <c r="L32">
        <f t="shared" si="2"/>
        <v>5</v>
      </c>
      <c r="M32">
        <f t="shared" si="3"/>
        <v>2</v>
      </c>
      <c r="N32">
        <f t="shared" si="4"/>
        <v>2</v>
      </c>
      <c r="O32">
        <f t="shared" si="5"/>
        <v>0</v>
      </c>
      <c r="P32">
        <f t="shared" si="5"/>
        <v>0.5</v>
      </c>
    </row>
    <row r="33" spans="2:16" ht="18.75" customHeight="1" x14ac:dyDescent="0.2">
      <c r="B33" s="7">
        <f ca="1"/>
        <v>19</v>
      </c>
      <c r="C33" s="2">
        <f t="shared" si="0"/>
        <v>161.80000000000001</v>
      </c>
      <c r="D33" s="18">
        <v>161.80000000000001</v>
      </c>
      <c r="E33" s="18">
        <f t="shared" si="1"/>
        <v>6.5</v>
      </c>
      <c r="G33" s="23">
        <v>7</v>
      </c>
      <c r="H33" s="23">
        <v>16</v>
      </c>
      <c r="I33" s="23">
        <v>0</v>
      </c>
      <c r="J33" s="23" t="s">
        <v>21</v>
      </c>
      <c r="K33" s="23" t="s">
        <v>20</v>
      </c>
      <c r="L33">
        <f t="shared" si="2"/>
        <v>5</v>
      </c>
      <c r="M33">
        <f t="shared" si="3"/>
        <v>1</v>
      </c>
      <c r="N33">
        <f t="shared" si="4"/>
        <v>0</v>
      </c>
      <c r="O33">
        <f t="shared" si="5"/>
        <v>0</v>
      </c>
      <c r="P33">
        <f t="shared" si="5"/>
        <v>0.5</v>
      </c>
    </row>
    <row r="34" spans="2:16" ht="18.75" customHeight="1" x14ac:dyDescent="0.2">
      <c r="B34" s="7">
        <f ca="1"/>
        <v>20</v>
      </c>
      <c r="C34" s="2">
        <f t="shared" si="0"/>
        <v>162.80000000000001</v>
      </c>
      <c r="D34" s="18">
        <v>162.80000000000001</v>
      </c>
      <c r="E34" s="18">
        <f t="shared" si="1"/>
        <v>5</v>
      </c>
      <c r="G34" s="23">
        <v>7.5</v>
      </c>
      <c r="H34" s="23">
        <v>14</v>
      </c>
      <c r="I34" s="23">
        <v>0</v>
      </c>
      <c r="J34" s="23" t="s">
        <v>21</v>
      </c>
      <c r="K34" s="23" t="s">
        <v>21</v>
      </c>
      <c r="L34">
        <f t="shared" si="2"/>
        <v>5</v>
      </c>
      <c r="M34">
        <f t="shared" si="3"/>
        <v>0</v>
      </c>
      <c r="N34">
        <f t="shared" si="4"/>
        <v>0</v>
      </c>
      <c r="O34">
        <f t="shared" si="5"/>
        <v>0</v>
      </c>
      <c r="P34">
        <f t="shared" si="5"/>
        <v>0</v>
      </c>
    </row>
    <row r="35" spans="2:16" ht="18.75" customHeight="1" x14ac:dyDescent="0.2">
      <c r="B35" s="7">
        <f ca="1"/>
        <v>21</v>
      </c>
      <c r="C35" s="2">
        <f t="shared" si="0"/>
        <v>162.4</v>
      </c>
      <c r="D35" s="18">
        <v>162.4</v>
      </c>
      <c r="E35" s="18">
        <f t="shared" si="1"/>
        <v>8</v>
      </c>
      <c r="G35" s="23">
        <v>7.5</v>
      </c>
      <c r="H35" s="23">
        <v>8</v>
      </c>
      <c r="I35" s="23">
        <v>2</v>
      </c>
      <c r="J35" s="23" t="s">
        <v>20</v>
      </c>
      <c r="K35" s="23" t="s">
        <v>20</v>
      </c>
      <c r="L35">
        <f t="shared" si="2"/>
        <v>5</v>
      </c>
      <c r="M35">
        <f t="shared" si="3"/>
        <v>0</v>
      </c>
      <c r="N35">
        <f t="shared" si="4"/>
        <v>2</v>
      </c>
      <c r="O35">
        <f t="shared" si="5"/>
        <v>0.5</v>
      </c>
      <c r="P35">
        <f t="shared" si="5"/>
        <v>0.5</v>
      </c>
    </row>
    <row r="36" spans="2:16" ht="18.75" customHeight="1" x14ac:dyDescent="0.2">
      <c r="B36" s="7">
        <f ca="1"/>
        <v>22</v>
      </c>
      <c r="C36" s="2">
        <f t="shared" si="0"/>
        <v>163.6</v>
      </c>
      <c r="D36" s="18">
        <v>163.6</v>
      </c>
      <c r="E36" s="18">
        <f t="shared" si="1"/>
        <v>7</v>
      </c>
      <c r="G36" s="23">
        <v>7.5</v>
      </c>
      <c r="H36" s="23">
        <v>13</v>
      </c>
      <c r="I36" s="23">
        <v>2</v>
      </c>
      <c r="J36" s="23" t="s">
        <v>21</v>
      </c>
      <c r="K36" s="23" t="s">
        <v>21</v>
      </c>
      <c r="L36">
        <f t="shared" si="2"/>
        <v>5</v>
      </c>
      <c r="M36">
        <f t="shared" si="3"/>
        <v>0</v>
      </c>
      <c r="N36">
        <f t="shared" si="4"/>
        <v>2</v>
      </c>
      <c r="O36">
        <f t="shared" si="5"/>
        <v>0</v>
      </c>
      <c r="P36">
        <f t="shared" si="5"/>
        <v>0</v>
      </c>
    </row>
    <row r="37" spans="2:16" ht="18.75" customHeight="1" x14ac:dyDescent="0.2">
      <c r="B37" s="7">
        <f ca="1"/>
        <v>23</v>
      </c>
      <c r="C37" s="2">
        <f t="shared" si="0"/>
        <v>161.80000000000001</v>
      </c>
      <c r="D37" s="18">
        <v>161.80000000000001</v>
      </c>
      <c r="E37" s="18">
        <f t="shared" si="1"/>
        <v>7.5</v>
      </c>
      <c r="G37" s="23">
        <v>8</v>
      </c>
      <c r="H37" s="23">
        <v>21</v>
      </c>
      <c r="I37" s="23">
        <v>0</v>
      </c>
      <c r="J37" s="23" t="s">
        <v>20</v>
      </c>
      <c r="K37" s="23" t="s">
        <v>21</v>
      </c>
      <c r="L37">
        <f t="shared" si="2"/>
        <v>5</v>
      </c>
      <c r="M37">
        <f t="shared" si="3"/>
        <v>2</v>
      </c>
      <c r="N37">
        <f t="shared" si="4"/>
        <v>0</v>
      </c>
      <c r="O37">
        <f t="shared" si="5"/>
        <v>0.5</v>
      </c>
      <c r="P37">
        <f t="shared" si="5"/>
        <v>0</v>
      </c>
    </row>
    <row r="38" spans="2:16" ht="18.75" customHeight="1" x14ac:dyDescent="0.2">
      <c r="B38" s="7">
        <f ca="1"/>
        <v>24</v>
      </c>
      <c r="C38" s="2">
        <f t="shared" si="0"/>
        <v>161</v>
      </c>
      <c r="D38" s="18">
        <v>161</v>
      </c>
      <c r="E38" s="18">
        <f t="shared" si="1"/>
        <v>7.5</v>
      </c>
      <c r="G38" s="23">
        <v>8</v>
      </c>
      <c r="H38" s="23">
        <v>20</v>
      </c>
      <c r="I38" s="23">
        <v>0</v>
      </c>
      <c r="J38" s="23" t="s">
        <v>21</v>
      </c>
      <c r="K38" s="23" t="s">
        <v>20</v>
      </c>
      <c r="L38">
        <f t="shared" si="2"/>
        <v>5</v>
      </c>
      <c r="M38">
        <f t="shared" si="3"/>
        <v>2</v>
      </c>
      <c r="N38">
        <f t="shared" si="4"/>
        <v>0</v>
      </c>
      <c r="O38">
        <f t="shared" si="5"/>
        <v>0</v>
      </c>
      <c r="P38">
        <f t="shared" si="5"/>
        <v>0.5</v>
      </c>
    </row>
    <row r="39" spans="2:16" ht="18.75" customHeight="1" x14ac:dyDescent="0.2">
      <c r="B39" s="7">
        <f ca="1"/>
        <v>25</v>
      </c>
      <c r="C39" s="2">
        <f t="shared" si="0"/>
        <v>160.6</v>
      </c>
      <c r="D39" s="18">
        <v>160.6</v>
      </c>
      <c r="E39" s="18">
        <f t="shared" si="1"/>
        <v>5</v>
      </c>
      <c r="G39" s="23">
        <v>7.5</v>
      </c>
      <c r="H39" s="23"/>
      <c r="I39" s="23"/>
      <c r="J39" s="23"/>
      <c r="K39" s="23"/>
      <c r="L39">
        <f t="shared" si="2"/>
        <v>5</v>
      </c>
      <c r="M39">
        <f t="shared" si="3"/>
        <v>0</v>
      </c>
      <c r="N39">
        <f t="shared" si="4"/>
        <v>0</v>
      </c>
      <c r="O39">
        <f t="shared" si="5"/>
        <v>0</v>
      </c>
      <c r="P39">
        <f t="shared" si="5"/>
        <v>0</v>
      </c>
    </row>
    <row r="40" spans="2:16" ht="18.75" customHeight="1" x14ac:dyDescent="0.2">
      <c r="B40" s="7">
        <f ca="1"/>
        <v>26</v>
      </c>
      <c r="C40" s="2">
        <f t="shared" si="0"/>
        <v>0</v>
      </c>
      <c r="D40" s="18"/>
      <c r="E40" s="18" t="str">
        <f t="shared" si="1"/>
        <v/>
      </c>
      <c r="G40" s="23"/>
      <c r="H40" s="23"/>
      <c r="I40" s="23"/>
      <c r="J40" s="23"/>
      <c r="K40" s="23"/>
      <c r="L40">
        <f t="shared" si="2"/>
        <v>0</v>
      </c>
      <c r="M40">
        <f t="shared" si="3"/>
        <v>0</v>
      </c>
      <c r="N40">
        <f t="shared" si="4"/>
        <v>0</v>
      </c>
      <c r="O40">
        <f t="shared" si="5"/>
        <v>0</v>
      </c>
      <c r="P40">
        <f t="shared" si="5"/>
        <v>0</v>
      </c>
    </row>
    <row r="41" spans="2:16" ht="18.75" customHeight="1" x14ac:dyDescent="0.2">
      <c r="B41" s="7">
        <f ca="1"/>
        <v>27</v>
      </c>
      <c r="C41" s="2">
        <f t="shared" si="0"/>
        <v>0</v>
      </c>
      <c r="D41" s="18"/>
      <c r="E41" s="18" t="str">
        <f t="shared" si="1"/>
        <v/>
      </c>
      <c r="G41" s="23"/>
      <c r="H41" s="23"/>
      <c r="I41" s="23"/>
      <c r="J41" s="23"/>
      <c r="K41" s="23"/>
      <c r="L41">
        <f t="shared" si="2"/>
        <v>0</v>
      </c>
      <c r="M41">
        <f t="shared" si="3"/>
        <v>0</v>
      </c>
      <c r="N41">
        <f t="shared" si="4"/>
        <v>0</v>
      </c>
      <c r="O41">
        <f t="shared" si="5"/>
        <v>0</v>
      </c>
      <c r="P41">
        <f t="shared" si="5"/>
        <v>0</v>
      </c>
    </row>
    <row r="42" spans="2:16" ht="18.75" customHeight="1" x14ac:dyDescent="0.2">
      <c r="B42" s="7">
        <f ca="1"/>
        <v>28</v>
      </c>
      <c r="C42" s="2">
        <f t="shared" si="0"/>
        <v>0</v>
      </c>
      <c r="D42" s="18"/>
      <c r="E42" s="18" t="str">
        <f t="shared" si="1"/>
        <v/>
      </c>
      <c r="G42" s="23"/>
      <c r="H42" s="23"/>
      <c r="I42" s="23"/>
      <c r="J42" s="23"/>
      <c r="K42" s="23"/>
      <c r="L42">
        <f t="shared" si="2"/>
        <v>0</v>
      </c>
      <c r="M42">
        <f t="shared" si="3"/>
        <v>0</v>
      </c>
      <c r="N42">
        <f t="shared" si="4"/>
        <v>0</v>
      </c>
      <c r="O42">
        <f t="shared" si="5"/>
        <v>0</v>
      </c>
      <c r="P42">
        <f t="shared" si="5"/>
        <v>0</v>
      </c>
    </row>
    <row r="43" spans="2:16" ht="18.75" customHeight="1" x14ac:dyDescent="0.2">
      <c r="B43" s="7">
        <f ca="1"/>
        <v>29</v>
      </c>
      <c r="C43" s="2">
        <f t="shared" si="0"/>
        <v>0</v>
      </c>
      <c r="D43" s="18"/>
      <c r="E43" s="18" t="str">
        <f t="shared" si="1"/>
        <v/>
      </c>
      <c r="G43" s="23"/>
      <c r="H43" s="23"/>
      <c r="I43" s="23"/>
      <c r="J43" s="23"/>
      <c r="K43" s="23"/>
      <c r="L43">
        <f t="shared" si="2"/>
        <v>0</v>
      </c>
      <c r="M43">
        <f t="shared" si="3"/>
        <v>0</v>
      </c>
      <c r="N43">
        <f t="shared" si="4"/>
        <v>0</v>
      </c>
      <c r="O43">
        <f t="shared" si="5"/>
        <v>0</v>
      </c>
      <c r="P43">
        <f t="shared" si="5"/>
        <v>0</v>
      </c>
    </row>
    <row r="44" spans="2:16" ht="18.75" customHeight="1" x14ac:dyDescent="0.2">
      <c r="B44" s="7">
        <f ca="1"/>
        <v>30</v>
      </c>
      <c r="C44" s="2">
        <f t="shared" si="0"/>
        <v>0</v>
      </c>
      <c r="D44" s="18"/>
      <c r="E44" s="18" t="str">
        <f t="shared" si="1"/>
        <v/>
      </c>
      <c r="G44" s="23"/>
      <c r="H44" s="23"/>
      <c r="I44" s="23"/>
      <c r="J44" s="23"/>
      <c r="K44" s="23"/>
      <c r="L44">
        <f t="shared" si="2"/>
        <v>0</v>
      </c>
      <c r="M44">
        <f t="shared" si="3"/>
        <v>0</v>
      </c>
      <c r="N44">
        <f t="shared" si="4"/>
        <v>0</v>
      </c>
      <c r="O44">
        <f t="shared" si="5"/>
        <v>0</v>
      </c>
      <c r="P44">
        <f t="shared" si="5"/>
        <v>0</v>
      </c>
    </row>
    <row r="45" spans="2:16" ht="18.75" customHeight="1" x14ac:dyDescent="0.2">
      <c r="B45" s="7">
        <f ca="1"/>
        <v>31</v>
      </c>
      <c r="C45" s="2">
        <f t="shared" si="0"/>
        <v>0</v>
      </c>
      <c r="D45" s="18"/>
      <c r="E45" s="18" t="str">
        <f t="shared" si="1"/>
        <v/>
      </c>
      <c r="G45" s="23"/>
      <c r="H45" s="23"/>
      <c r="I45" s="23"/>
      <c r="J45" s="23"/>
      <c r="K45" s="23"/>
      <c r="L45">
        <f t="shared" si="2"/>
        <v>0</v>
      </c>
      <c r="M45">
        <f t="shared" si="3"/>
        <v>0</v>
      </c>
      <c r="N45">
        <f t="shared" si="4"/>
        <v>0</v>
      </c>
      <c r="O45">
        <f t="shared" si="5"/>
        <v>0</v>
      </c>
      <c r="P45">
        <f t="shared" si="5"/>
        <v>0</v>
      </c>
    </row>
  </sheetData>
  <mergeCells count="6">
    <mergeCell ref="B13:C13"/>
    <mergeCell ref="B8:C8"/>
    <mergeCell ref="B9:C9"/>
    <mergeCell ref="B10:C10"/>
    <mergeCell ref="B11:C11"/>
    <mergeCell ref="B12:C12"/>
  </mergeCells>
  <conditionalFormatting sqref="C15:C45">
    <cfRule type="dataBar" priority="16">
      <dataBar showValue="0">
        <cfvo type="formula" val="$D$9-2"/>
        <cfvo type="formula" val="$D$8+2"/>
        <color theme="4" tint="-0.499984740745262"/>
      </dataBar>
      <extLst>
        <ext xmlns:x14="http://schemas.microsoft.com/office/spreadsheetml/2009/9/main" uri="{B025F937-C7B1-47D3-B67F-A62EFF666E3E}">
          <x14:id>{B7B5E599-52FA-4A66-9F87-95F84BF10B3C}</x14:id>
        </ext>
      </extLst>
    </cfRule>
  </conditionalFormatting>
  <conditionalFormatting sqref="G15">
    <cfRule type="expression" dxfId="13" priority="15">
      <formula>IF(G15&gt;=7,TRUE(),FALSE())</formula>
    </cfRule>
  </conditionalFormatting>
  <conditionalFormatting sqref="H15">
    <cfRule type="expression" dxfId="12" priority="13">
      <formula>IF(H15&gt;=20,TRUE(),FALSE())</formula>
    </cfRule>
    <cfRule type="expression" dxfId="11" priority="14">
      <formula>IF(H15&gt;=16,TRUE(),FALSE())</formula>
    </cfRule>
  </conditionalFormatting>
  <conditionalFormatting sqref="I15">
    <cfRule type="expression" dxfId="10" priority="11">
      <formula>IF(I15=2,TRUE(),FALSE())</formula>
    </cfRule>
    <cfRule type="expression" dxfId="9" priority="12">
      <formula>IF(I15=1,TRUE(),FALSE())</formula>
    </cfRule>
  </conditionalFormatting>
  <conditionalFormatting sqref="J15">
    <cfRule type="expression" dxfId="8" priority="10">
      <formula>IF(J15="Y",TRUE(),FALSE())</formula>
    </cfRule>
  </conditionalFormatting>
  <conditionalFormatting sqref="K15">
    <cfRule type="expression" dxfId="7" priority="9">
      <formula>IF(K15="Y",TRUE(),FALSE())</formula>
    </cfRule>
  </conditionalFormatting>
  <conditionalFormatting sqref="G16:G45">
    <cfRule type="expression" dxfId="6" priority="8">
      <formula>IF(G16&gt;=7,TRUE(),FALSE())</formula>
    </cfRule>
  </conditionalFormatting>
  <conditionalFormatting sqref="H16:H45">
    <cfRule type="expression" dxfId="5" priority="6">
      <formula>IF(H16&gt;=20,TRUE(),FALSE())</formula>
    </cfRule>
    <cfRule type="expression" dxfId="4" priority="7">
      <formula>IF(H16&gt;=16,TRUE(),FALSE())</formula>
    </cfRule>
  </conditionalFormatting>
  <conditionalFormatting sqref="I16:I45">
    <cfRule type="expression" dxfId="3" priority="4">
      <formula>IF(I16=2,TRUE(),FALSE())</formula>
    </cfRule>
    <cfRule type="expression" dxfId="2" priority="5">
      <formula>IF(I16=1,TRUE(),FALSE())</formula>
    </cfRule>
  </conditionalFormatting>
  <conditionalFormatting sqref="J16:J45">
    <cfRule type="expression" dxfId="1" priority="3">
      <formula>IF(J16="Y",TRUE(),FALSE())</formula>
    </cfRule>
  </conditionalFormatting>
  <conditionalFormatting sqref="K16:K45">
    <cfRule type="expression" dxfId="0" priority="2">
      <formula>IF(K16="Y",TRUE(),FALSE())</formula>
    </cfRule>
  </conditionalFormatting>
  <conditionalFormatting sqref="E15:E45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dataValidations count="29">
    <dataValidation allowBlank="1" showInputMessage="1" showErrorMessage="1" prompt="This worksheet tracks two persons weight loss over one month's time. Set a goal and enter weight for each day of month to calculate percent weight lost &amp; total weight lost" sqref="A1" xr:uid="{5C7B0C62-B042-48F5-BCA2-B5098A7D2B8F}"/>
    <dataValidation allowBlank="1" showInputMessage="1" showErrorMessage="1" prompt="Subtitle of worksheet is in this cell" sqref="B1" xr:uid="{5F06B18E-3365-4DC4-BDD5-79B042A5864C}"/>
    <dataValidation allowBlank="1" showInputMessage="1" showErrorMessage="1" prompt="Enter name in this cell" sqref="C4" xr:uid="{A557D408-A4E2-4E8D-8AF2-3559E5B7B192}"/>
    <dataValidation allowBlank="1" showInputMessage="1" showErrorMessage="1" prompt="Enter Starting weight for person 1 below" sqref="B5" xr:uid="{D6480374-FC70-419B-B12B-BF0EEAE50760}"/>
    <dataValidation allowBlank="1" showInputMessage="1" showErrorMessage="1" prompt="Enter Goal weight for person 1 below" sqref="D5" xr:uid="{2B62D6DA-43B6-4A61-900F-036530A5CB6B}"/>
    <dataValidation allowBlank="1" showInputMessage="1" showErrorMessage="1" prompt="Enter Starting weight for person 1 in this cell" sqref="B6" xr:uid="{C96D1205-91D5-45BE-B2A9-4BCCC3A8B4B5}"/>
    <dataValidation allowBlank="1" showInputMessage="1" showErrorMessage="1" prompt="Enter Goal weight for person 1 in this cell" sqref="D6" xr:uid="{5BF60DBE-2345-4279-AB62-72E054EC96E5}"/>
    <dataValidation allowBlank="1" showInputMessage="1" showErrorMessage="1" prompt="Maximum Weight is automatically calculated at right" sqref="B8" xr:uid="{E80357D8-8C31-430B-BA04-FF22F6E9D121}"/>
    <dataValidation allowBlank="1" showInputMessage="1" showErrorMessage="1" prompt="Automatically calculates Maximum weight" sqref="D8" xr:uid="{183DF919-57CB-4E4F-908B-2806D0EE7B3A}"/>
    <dataValidation allowBlank="1" showInputMessage="1" showErrorMessage="1" prompt="Minimum Weight is automatically calculated at right" sqref="B9" xr:uid="{5D065258-A5AC-4B4D-8977-C937B0E1E2E8}"/>
    <dataValidation allowBlank="1" showInputMessage="1" showErrorMessage="1" prompt="Automatically calculates Minimum weight" sqref="D9" xr:uid="{7F3590E9-366A-437F-B68D-CEC9EAA2D0F0}"/>
    <dataValidation allowBlank="1" showInputMessage="1" showErrorMessage="1" prompt="Lost percent is automatically calculated at right" sqref="B10" xr:uid="{B59B4BC2-6776-4ABB-9EB6-B71D61C88755}"/>
    <dataValidation allowBlank="1" showInputMessage="1" showErrorMessage="1" prompt="Automatically calculates percent weight lost" sqref="D10" xr:uid="{67CD8FCC-20BE-4BCD-BEBA-7C1A15BDB3BA}"/>
    <dataValidation allowBlank="1" showInputMessage="1" showErrorMessage="1" prompt="Average weight is automatically calculated at right" sqref="B11" xr:uid="{17DDF0CC-3241-433C-9918-86F14FCAE5EA}"/>
    <dataValidation allowBlank="1" showInputMessage="1" showErrorMessage="1" prompt="Automatically calculates Average Weight" sqref="D11" xr:uid="{B21A0D6D-959C-4818-ABCC-8611DDBC3721}"/>
    <dataValidation allowBlank="1" showInputMessage="1" showErrorMessage="1" prompt="To Goal is the amount of weight to left to lose to achieve goal and is automatically calculated at right" sqref="B12" xr:uid="{393A5B3E-5EA2-4821-BCEA-49A460039442}"/>
    <dataValidation allowBlank="1" showInputMessage="1" showErrorMessage="1" prompt="Automatically calculates To Goal number" sqref="D12" xr:uid="{C6E861C3-CFC6-44BF-B50C-8C2791121C7F}"/>
    <dataValidation allowBlank="1" showInputMessage="1" showErrorMessage="1" prompt="Total weight lost is automatically calculated at right" sqref="B13" xr:uid="{EFD08C97-B290-480D-AAB0-C3340340D4B3}"/>
    <dataValidation allowBlank="1" showInputMessage="1" showErrorMessage="1" prompt="Automatically calculates Total Weight Lost" sqref="D13" xr:uid="{78A7354E-ADFD-41A3-914D-BFA3D7CA891B}"/>
    <dataValidation allowBlank="1" showInputMessage="1" showErrorMessage="1" prompt="Title for worksheet is in this cell" sqref="C2" xr:uid="{EBA9C4A2-75F9-41AB-A294-3EA61268ADD0}"/>
    <dataValidation allowBlank="1" showInputMessage="1" showErrorMessage="1" prompt="Enter month and year in cell D3 &amp; F3, names in cells C4 &amp; G4, Starting weight in cells B6 &amp; F6, &amp; Goal weight in cells D6 &amp; H6. Track daily weight loss starting in cells B14 and F14" sqref="B2" xr:uid="{9AEBB51B-5807-4D78-A1D1-22EA55835565}"/>
    <dataValidation allowBlank="1" showInputMessage="1" showErrorMessage="1" prompt="Enter month in this cell" sqref="D3" xr:uid="{EFBF12E8-7830-4A81-95A4-149C6DE36979}"/>
    <dataValidation allowBlank="1" showInputMessage="1" showErrorMessage="1" prompt="Arrow pointing from Starting weight to Goal weight" sqref="C6" xr:uid="{14D5BCD3-F4D3-48EC-8C17-A82C96EB95FA}"/>
    <dataValidation allowBlank="1" showInputMessage="1" showErrorMessage="1" prompt="Weight maximum, minimum, percent lost, average, to goal, &amp; total lost are automatically calculated in column D, below" sqref="B7" xr:uid="{659460BF-D0CF-47B7-85E5-CD7B118D9A98}"/>
    <dataValidation allowBlank="1" showInputMessage="1" showErrorMessage="1" prompt="Day of the month is in this column under this heading" sqref="B14" xr:uid="{04374548-CC19-42F3-B8B0-5AF31FEE83C5}"/>
    <dataValidation allowBlank="1" showInputMessage="1" showErrorMessage="1" prompt="Enter weight in this column under this heading" sqref="D14:E14" xr:uid="{29E3AC0E-8266-45D0-959C-0590AF82986E}"/>
    <dataValidation allowBlank="1" showInputMessage="1" showErrorMessage="1" prompt="Progress bar showing progress from starting weight to goal weight is in this column under this heading" sqref="C14" xr:uid="{2DD23C35-9537-4B54-B79A-60E9959E927F}"/>
    <dataValidation allowBlank="1" showInputMessage="1" showErrorMessage="1" prompt="Enter month and year in cells at right" sqref="C3" xr:uid="{7D24CB9D-20C2-4495-B0FC-667417D312E1}"/>
    <dataValidation allowBlank="1" showInputMessage="1" showErrorMessage="1" prompt="Enter names in C4 and G4" sqref="B4" xr:uid="{C7B13EB7-EC8F-4E1D-A3D2-D78A8E1E8F31}"/>
  </dataValidations>
  <printOptions horizontalCentered="1"/>
  <pageMargins left="0.5" right="0.5" top="0.5" bottom="0.5" header="0.3" footer="0.3"/>
  <pageSetup scale="74" orientation="portrait" r:id="rId1"/>
  <headerFooter differentFirst="1">
    <oddFooter>Page &amp;P of &amp;N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7B5E599-52FA-4A66-9F87-95F84BF10B3C}">
            <x14:dataBar minLength="0" maxLength="100" gradient="0">
              <x14:cfvo type="formula">
                <xm:f>$D$9-2</xm:f>
              </x14:cfvo>
              <x14:cfvo type="formula">
                <xm:f>$D$8+2</xm:f>
              </x14:cfvo>
              <x14:negativeFillColor rgb="FFFF0000"/>
              <x14:axisColor rgb="FF000000"/>
            </x14:dataBar>
          </x14:cfRule>
          <xm:sqref>C15:C45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Month 1</vt:lpstr>
      <vt:lpstr>Month 2</vt:lpstr>
      <vt:lpstr>Month 3</vt:lpstr>
      <vt:lpstr>'Month 2'!ColumnTitleRange1..D45.1</vt:lpstr>
      <vt:lpstr>'Month 3'!ColumnTitleRange1..D45.1</vt:lpstr>
      <vt:lpstr>ColumnTitleRange1..D45.1</vt:lpstr>
      <vt:lpstr>'Month 2'!HisStarting</vt:lpstr>
      <vt:lpstr>'Month 3'!HisStarting</vt:lpstr>
      <vt:lpstr>HisStarting</vt:lpstr>
      <vt:lpstr>'Month 2'!RowTitleRange1..D13.1</vt:lpstr>
      <vt:lpstr>'Month 3'!RowTitleRange1..D13.1</vt:lpstr>
      <vt:lpstr>RowTitleRange1..D13.1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2016-12-02T07:07:19Z</dcterms:created>
  <dcterms:modified xsi:type="dcterms:W3CDTF">2022-03-16T12:05:42Z</dcterms:modified>
  <cp:category/>
  <cp:contentStatus/>
</cp:coreProperties>
</file>